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<sst xmlns="http://schemas.openxmlformats.org/spreadsheetml/2006/main" count="280" uniqueCount="167">
  <si>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</si>
  <si>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</si>
  <si>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</si>
  <si>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</si>
  <si>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</si>
  <si>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</si>
  <si>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</si>
  <si>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</si>
  <si>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</si>
  <si>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</si>
  <si>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</si>
  <si>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</si>
  <si>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</si>
  <si>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</si>
  <si>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</si>
  <si>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</si>
  <si>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</si>
  <si>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</si>
  <si>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</si>
  <si>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</si>
  <si>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</si>
  <si>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</si>
  <si>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</si>
  <si>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</si>
  <si>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</si>
  <si>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</si>
  <si>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</si>
  <si>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</si>
  <si>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</si>
  <si>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</si>
  <si>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</si>
  <si>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</si>
  <si>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</si>
  <si>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</si>
  <si>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</si>
  <si>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</si>
  <si>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</si>
  <si>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</si>
  <si>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</si>
  <si>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</si>
  <si>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</si>
  <si>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</si>
  <si>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</si>
  <si>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</si>
  <si>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</si>
  <si>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</si>
  <si>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</si>
  <si>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</si>
  <si>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</si>
  <si>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</si>
  <si>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</si>
  <si>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</si>
  <si>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</si>
  <si>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</si>
  <si>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</si>
  <si>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</si>
  <si>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</si>
  <si>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</si>
  <si>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</si>
  <si>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</si>
  <si>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</si>
  <si>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</si>
  <si>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</si>
  <si>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</si>
  <si>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</si>
  <si>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</si>
  <si>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</si>
  <si>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</si>
  <si>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</si>
  <si>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</si>
  <si>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</si>
  <si>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</si>
  <si>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</si>
  <si>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</si>
  <si>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</si>
  <si>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</si>
  <si>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</si>
  <si>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</si>
  <si>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</si>
  <si>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</si>
  <si>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</si>
  <si>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</si>
  <si>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</si>
  <si>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</si>
  <si>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</si>
  <si>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</si>
  <si>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</si>
  <si>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</si>
  <si>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</si>
  <si>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</si>
  <si>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</si>
  <si>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</si>
  <si>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</si>
  <si>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</si>
  <si>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</si>
  <si>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</si>
  <si>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</si>
  <si>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</si>
  <si>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</si>
  <si>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</si>
  <si>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</si>
  <si>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</si>
  <si>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</si>
  <si>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</si>
  <si>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</si>
  <si>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</si>
  <si>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</si>
  <si>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</si>
  <si>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</si>
  <si>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</si>
  <si>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</si>
  <si>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</si>
  <si>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</si>
  <si>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</si>
  <si>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</si>
  <si>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</si>
  <si>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</si>
  <si>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</si>
  <si>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</si>
  <si>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</si>
  <si>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</si>
  <si>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</si>
  <si>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</si>
  <si>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</si>
  <si>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</si>
  <si>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</si>
  <si>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</si>
  <si>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</si>
  <si>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</si>
  <si>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</si>
  <si>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</si>
  <si>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</si>
  <si>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</si>
  <si>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</si>
  <si>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</si>
  <si>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</si>
  <si>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</si>
  <si>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</si>
  <si>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</si>
  <si>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</si>
  <si>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</si>
  <si>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</si>
  <si>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</si>
  <si>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</si>
  <si>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</si>
  <si>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</si>
  <si>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</si>
  <si>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"Энергонефть Томск"</t>
  </si>
  <si>
    <t>636785, Томская область, г.Стрежевой, ул.Строителей 95.</t>
  </si>
  <si>
    <t>с 01.01.2014 г. по 31.12.2014 г.</t>
  </si>
  <si>
    <t>Срок действия принятого тарифа</t>
  </si>
  <si>
    <t>с 01.01.2014г. по 30.06.2014г.</t>
  </si>
  <si>
    <t>с 01.07.2014г. по 31.12.2014г.</t>
  </si>
  <si>
    <t>Подключение к системе горячего водоснабжения не осуществляется</t>
  </si>
  <si>
    <t>компонент на тепловую энергию</t>
  </si>
  <si>
    <t>компонент на питьевую воду</t>
  </si>
  <si>
    <t>не публикуется, выручка от регулируемой деятельности  менее 80% совокупной выручки за отчетный год (менее 15%).</t>
  </si>
  <si>
    <t>соответствует</t>
  </si>
  <si>
    <t>Подключение к централизованной системе горячего водоснабжения и регистрация заявок на подключение не осуществляется.</t>
  </si>
  <si>
    <t>-</t>
  </si>
  <si>
    <t>план 2014 год</t>
  </si>
  <si>
    <t>Приказ № 119-нп от 10.12.2013 г. (питьевая вода), Приказ № 115-нп от 06.12.2013 г.(по теплу)</t>
  </si>
  <si>
    <t>Региональная служба по тарифам ХМАО-Югры</t>
  </si>
  <si>
    <t>www.rst.admhmao.ru</t>
  </si>
  <si>
    <t>компонент на холодную воду</t>
  </si>
  <si>
    <t xml:space="preserve">Отдельным приложением "Типовой договор на оказание услуг по  водоотведению" . </t>
  </si>
  <si>
    <t>Не утверждалась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</si>
</sst>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/>
    </border>
    <border>
      <left style="thick"/>
      <right style="thick"/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10" borderId="13" xfId="0" applyFont="1" applyFill="1" applyBorder="1" applyAlignment="1">
      <alignment horizontal="center" vertical="top"/>
    </xf>
    <xf numFmtId="0" fontId="10" fillId="10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/>
    </xf>
    <xf numFmtId="0" fontId="11" fillId="2" borderId="17" xfId="0" applyFont="1" applyFill="1" applyBorder="1" applyAlignment="1">
      <alignment horizontal="left" vertical="top" wrapText="1" indent="3"/>
    </xf>
    <xf numFmtId="0" fontId="11" fillId="2" borderId="17" xfId="0" applyFont="1" applyFill="1" applyBorder="1" applyAlignment="1">
      <alignment horizontal="left" vertical="top" wrapText="1" indent="6"/>
    </xf>
    <xf numFmtId="0" fontId="11" fillId="2" borderId="17" xfId="0" applyFont="1" applyFill="1" applyBorder="1" applyAlignment="1">
      <alignment horizontal="left" vertical="top" indent="3"/>
    </xf>
    <xf numFmtId="0" fontId="11" fillId="2" borderId="18" xfId="0" applyFont="1" applyFill="1" applyBorder="1" applyAlignment="1">
      <alignment horizontal="left" vertical="top" wrapText="1" indent="3"/>
    </xf>
    <xf numFmtId="0" fontId="11" fillId="33" borderId="19" xfId="0" applyFont="1" applyFill="1" applyBorder="1" applyAlignment="1">
      <alignment/>
    </xf>
    <xf numFmtId="0" fontId="11" fillId="2" borderId="20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horizontal="left" vertical="top" wrapText="1" indent="9"/>
    </xf>
    <xf numFmtId="0" fontId="11" fillId="33" borderId="22" xfId="0" applyFont="1" applyFill="1" applyBorder="1" applyAlignment="1">
      <alignment/>
    </xf>
    <xf numFmtId="0" fontId="11" fillId="2" borderId="18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29" xfId="54" applyFont="1" applyFill="1" applyBorder="1" applyAlignment="1" applyProtection="1">
      <alignment horizontal="left" wrapText="1"/>
      <protection/>
    </xf>
    <xf numFmtId="2" fontId="6" fillId="0" borderId="30" xfId="54" applyNumberFormat="1" applyFont="1" applyFill="1" applyBorder="1" applyAlignment="1" applyProtection="1">
      <alignment horizontal="center"/>
      <protection/>
    </xf>
    <xf numFmtId="2" fontId="6" fillId="0" borderId="31" xfId="54" applyNumberFormat="1" applyFont="1" applyFill="1" applyBorder="1" applyAlignment="1" applyProtection="1">
      <alignment horizontal="center"/>
      <protection/>
    </xf>
    <xf numFmtId="2" fontId="6" fillId="0" borderId="32" xfId="54" applyNumberFormat="1" applyFont="1" applyFill="1" applyBorder="1" applyAlignment="1" applyProtection="1">
      <alignment horizontal="center"/>
      <protection/>
    </xf>
    <xf numFmtId="0" fontId="12" fillId="0" borderId="33" xfId="54" applyFont="1" applyFill="1" applyBorder="1" applyAlignment="1" applyProtection="1">
      <alignment horizontal="left" wrapText="1"/>
      <protection/>
    </xf>
    <xf numFmtId="2" fontId="6" fillId="0" borderId="34" xfId="54" applyNumberFormat="1" applyFont="1" applyFill="1" applyBorder="1" applyAlignment="1" applyProtection="1">
      <alignment horizontal="center"/>
      <protection/>
    </xf>
    <xf numFmtId="2" fontId="6" fillId="0" borderId="10" xfId="54" applyNumberFormat="1" applyFont="1" applyFill="1" applyBorder="1" applyAlignment="1" applyProtection="1">
      <alignment horizontal="center"/>
      <protection/>
    </xf>
    <xf numFmtId="2" fontId="6" fillId="0" borderId="35" xfId="54" applyNumberFormat="1" applyFont="1" applyFill="1" applyBorder="1" applyAlignment="1" applyProtection="1">
      <alignment horizontal="center"/>
      <protection/>
    </xf>
    <xf numFmtId="0" fontId="12" fillId="0" borderId="29" xfId="54" applyFont="1" applyFill="1" applyBorder="1" applyAlignment="1" applyProtection="1">
      <alignment wrapText="1"/>
      <protection/>
    </xf>
    <xf numFmtId="0" fontId="12" fillId="0" borderId="17" xfId="54" applyFont="1" applyFill="1" applyBorder="1" applyAlignment="1" applyProtection="1">
      <alignment horizontal="left" wrapText="1"/>
      <protection/>
    </xf>
    <xf numFmtId="0" fontId="6" fillId="0" borderId="29" xfId="54" applyFont="1" applyFill="1" applyBorder="1" applyAlignment="1" applyProtection="1">
      <alignment wrapText="1"/>
      <protection/>
    </xf>
    <xf numFmtId="3" fontId="6" fillId="0" borderId="34" xfId="54" applyNumberFormat="1" applyFont="1" applyFill="1" applyBorder="1" applyAlignment="1" applyProtection="1">
      <alignment horizontal="center" wrapText="1"/>
      <protection locked="0"/>
    </xf>
    <xf numFmtId="4" fontId="6" fillId="0" borderId="10" xfId="54" applyNumberFormat="1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>
      <alignment horizontal="center"/>
    </xf>
    <xf numFmtId="0" fontId="13" fillId="0" borderId="17" xfId="54" applyFont="1" applyFill="1" applyBorder="1" applyAlignment="1" applyProtection="1">
      <alignment horizontal="left" wrapText="1"/>
      <protection/>
    </xf>
    <xf numFmtId="3" fontId="6" fillId="0" borderId="36" xfId="54" applyNumberFormat="1" applyFont="1" applyFill="1" applyBorder="1" applyAlignment="1" applyProtection="1">
      <alignment horizontal="center" wrapText="1"/>
      <protection locked="0"/>
    </xf>
    <xf numFmtId="4" fontId="6" fillId="0" borderId="37" xfId="54" applyNumberFormat="1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43" fontId="0" fillId="0" borderId="0" xfId="0" applyNumberFormat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/>
    </xf>
    <xf numFmtId="0" fontId="0" fillId="0" borderId="45" xfId="0" applyFill="1" applyBorder="1" applyAlignment="1">
      <alignment vertical="top" wrapText="1"/>
    </xf>
    <xf numFmtId="0" fontId="0" fillId="0" borderId="4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0" borderId="23" xfId="0" applyFont="1" applyFill="1" applyBorder="1" applyAlignment="1">
      <alignment vertical="top"/>
    </xf>
    <xf numFmtId="0" fontId="40" fillId="0" borderId="0" xfId="0" applyFont="1" applyFill="1" applyAlignment="1">
      <alignment/>
    </xf>
    <xf numFmtId="43" fontId="11" fillId="33" borderId="14" xfId="0" applyNumberFormat="1" applyFont="1" applyFill="1" applyBorder="1" applyAlignment="1">
      <alignment/>
    </xf>
    <xf numFmtId="43" fontId="11" fillId="33" borderId="14" xfId="0" applyNumberFormat="1" applyFont="1" applyFill="1" applyBorder="1" applyAlignment="1">
      <alignment wrapText="1"/>
    </xf>
    <xf numFmtId="10" fontId="0" fillId="0" borderId="0" xfId="0" applyNumberFormat="1" applyAlignment="1">
      <alignment/>
    </xf>
    <xf numFmtId="43" fontId="11" fillId="33" borderId="43" xfId="0" applyNumberFormat="1" applyFont="1" applyFill="1" applyBorder="1" applyAlignment="1">
      <alignment/>
    </xf>
    <xf numFmtId="2" fontId="11" fillId="33" borderId="43" xfId="0" applyNumberFormat="1" applyFont="1" applyFill="1" applyBorder="1" applyAlignment="1">
      <alignment/>
    </xf>
    <xf numFmtId="43" fontId="11" fillId="33" borderId="20" xfId="0" applyNumberFormat="1" applyFont="1" applyFill="1" applyBorder="1" applyAlignment="1">
      <alignment/>
    </xf>
    <xf numFmtId="43" fontId="11" fillId="33" borderId="13" xfId="0" applyNumberFormat="1" applyFont="1" applyFill="1" applyBorder="1" applyAlignment="1">
      <alignment/>
    </xf>
    <xf numFmtId="0" fontId="11" fillId="2" borderId="47" xfId="0" applyFont="1" applyFill="1" applyBorder="1" applyAlignment="1">
      <alignment vertical="top" wrapText="1"/>
    </xf>
    <xf numFmtId="43" fontId="11" fillId="33" borderId="48" xfId="0" applyNumberFormat="1" applyFont="1" applyFill="1" applyBorder="1" applyAlignment="1">
      <alignment/>
    </xf>
    <xf numFmtId="43" fontId="11" fillId="33" borderId="23" xfId="0" applyNumberFormat="1" applyFont="1" applyFill="1" applyBorder="1" applyAlignment="1">
      <alignment/>
    </xf>
    <xf numFmtId="43" fontId="11" fillId="33" borderId="49" xfId="0" applyNumberFormat="1" applyFont="1" applyFill="1" applyBorder="1" applyAlignment="1">
      <alignment/>
    </xf>
    <xf numFmtId="43" fontId="11" fillId="33" borderId="50" xfId="0" applyNumberFormat="1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2" borderId="1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vertical="top"/>
    </xf>
    <xf numFmtId="0" fontId="40" fillId="0" borderId="53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15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35" xfId="0" applyBorder="1" applyAlignment="1">
      <alignment/>
    </xf>
    <xf numFmtId="0" fontId="0" fillId="0" borderId="55" xfId="0" applyFill="1" applyBorder="1" applyAlignment="1">
      <alignment/>
    </xf>
    <xf numFmtId="0" fontId="0" fillId="0" borderId="38" xfId="0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/>
    </xf>
    <xf numFmtId="0" fontId="0" fillId="0" borderId="32" xfId="0" applyBorder="1" applyAlignment="1">
      <alignment/>
    </xf>
    <xf numFmtId="0" fontId="0" fillId="0" borderId="61" xfId="0" applyFill="1" applyBorder="1" applyAlignment="1">
      <alignment wrapText="1"/>
    </xf>
    <xf numFmtId="0" fontId="8" fillId="0" borderId="56" xfId="42" applyFill="1" applyBorder="1" applyAlignment="1" applyProtection="1">
      <alignment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56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0" fillId="0" borderId="29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" fillId="0" borderId="6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/>
    </xf>
    <xf numFmtId="0" fontId="12" fillId="0" borderId="22" xfId="54" applyFont="1" applyFill="1" applyBorder="1" applyAlignment="1" applyProtection="1">
      <alignment horizontal="center" vertical="center" wrapText="1"/>
      <protection/>
    </xf>
    <xf numFmtId="0" fontId="12" fillId="0" borderId="45" xfId="54" applyFont="1" applyFill="1" applyBorder="1" applyAlignment="1" applyProtection="1">
      <alignment horizontal="center" vertical="center" wrapText="1"/>
      <protection/>
    </xf>
    <xf numFmtId="0" fontId="12" fillId="0" borderId="59" xfId="54" applyFont="1" applyFill="1" applyBorder="1" applyAlignment="1" applyProtection="1">
      <alignment horizontal="center" vertical="center" wrapText="1"/>
      <protection/>
    </xf>
    <xf numFmtId="0" fontId="12" fillId="0" borderId="57" xfId="54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12" fillId="0" borderId="64" xfId="54" applyFont="1" applyFill="1" applyBorder="1" applyAlignment="1" applyProtection="1">
      <alignment horizontal="center" vertical="center" wrapText="1"/>
      <protection/>
    </xf>
    <xf numFmtId="0" fontId="12" fillId="0" borderId="58" xfId="54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63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7" fillId="0" borderId="0" xfId="53" applyFont="1" applyAlignment="1">
      <alignment horizontal="left" wrapText="1"/>
      <protection/>
    </xf>
    <xf numFmtId="0" fontId="0" fillId="33" borderId="21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алькуляция в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4\&#1058;&#1054;&#1052;&#1057;&#1050;%20&#1044;&#1058;&#1056;\&#1042;&#1086;&#1076;&#1086;&#1089;&#1085;&#1072;&#1073;&#1078;&#1077;&#1085;&#1080;&#1077;\&#1050;&#1086;&#1087;&#1080;&#1103;%20HV._&#1069;&#1053;&#1058;%20&#1087;&#1088;&#1086;&#1075;&#1085;&#1086;&#1079;%202014%20&#1044;&#1058;&#1056;%20&#1089;%20&#1086;&#1073;&#1085;&#1086;&#1074;&#1083;&#1077;&#1085;&#1085;&#1099;&#1084;&#1080;%20&#1092;&#1086;&#1088;&#1084;&#1072;&#1084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4\&#1058;&#1054;&#1052;&#1057;&#1050;%20&#1044;&#1058;&#1056;\&#1058;&#1077;&#1087;&#1083;&#1086;&#1089;&#1085;&#1072;&#1073;&#1078;&#1077;&#1085;&#1080;&#1077;\T._&#1069;&#1053;&#1058;%20&#1087;&#1088;&#1086;&#1075;&#1085;&#1086;&#1079;%202014%20&#1044;&#1058;&#1056;%20&#1089;%20&#1086;&#1073;&#1085;&#1086;&#1074;&#1083;&#1077;&#1085;&#1085;&#1099;&#1084;&#1080;%20&#1092;&#1086;&#1088;&#1084;&#1072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4\&#1042;&#1086;&#1076;&#1086;&#1089;&#1085;&#1072;&#1073;&#1078;&#1077;&#1085;&#1080;&#1077;\&#1061;&#1052;&#1040;&#1054;\HV._&#1069;&#1053;&#1058;%20&#1087;&#1088;&#1086;&#1075;&#1085;&#1086;&#1079;%20&#1086;&#1073;&#1097;&#1080;&#1081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42;&#1086;&#1076;&#1072;\&#1058;&#1086;&#1074;&#1072;&#1088;&#1085;&#1072;&#1103;%20&#1087;&#1088;&#1086;&#1076;&#1091;&#1082;&#1094;&#1080;&#1103;\&#1042;.2%20&#1088;&#1072;&#1089;&#1095;&#1077;&#1090;%20&#1086;&#1073;&#1098;&#1077;&#1084;&#1086;&#1074;%20&#1088;&#1077;&#1072;&#1083;&#1080;&#1079;&#1072;&#1094;&#1080;&#1080;%20&#1074;&#1086;&#1076;&#1099;%20&#1080;%20&#1074;&#1086;&#1076;&#1086;&#1086;&#1090;&#1074;&#1077;&#1076;&#1077;&#1085;&#1080;&#1103;%202014(&#1090;&#1102;&#1084;&#1077;&#1085;&#1100;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4\&#1058;&#1077;&#1087;&#1083;&#1086;&#1089;&#1085;&#1072;&#1073;&#1078;&#1077;&#1085;&#1080;&#1077;\&#1061;&#1052;&#1040;&#1054;\T._&#1069;&#1053;&#1058;%20&#1087;&#1088;&#1086;&#1075;&#1085;&#1086;&#1079;%20&#1086;&#1073;&#1097;&#1080;&#1081;%202014%20&#1061;&#1052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2.1."/>
      <sheetName val="Ф 2.2."/>
      <sheetName val="ф 2.3."/>
      <sheetName val="ф 2.4."/>
      <sheetName val="ф 2.5."/>
      <sheetName val="ф 2.6. "/>
      <sheetName val="ф 2.7."/>
      <sheetName val="ф 2.8. "/>
      <sheetName val="ф 2.9."/>
      <sheetName val="ф 2.10."/>
      <sheetName val="Ф_2.11."/>
      <sheetName val="ф 2.12."/>
      <sheetName val="Ф_2.13."/>
      <sheetName val="Ф_2.14."/>
      <sheetName val="Приложение 1 (Водоснабжение)"/>
      <sheetName val="Приложение 2 (водоснабжение)"/>
    </sheetNames>
    <sheetDataSet>
      <sheetData sheetId="6">
        <row r="25">
          <cell r="B25" t="str">
            <v>не публикуется, выручка от регулируемой деятельности  менее 80% совокупной выручки за отчетный год (составляет 3%).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Т8"/>
      <sheetName val="Т9"/>
      <sheetName val="Приложение 1 (теплоснабжение)"/>
      <sheetName val="Приложение 2 (теплоснабжение)"/>
      <sheetName val="Лист1"/>
    </sheetNames>
    <sheetDataSet>
      <sheetData sheetId="5">
        <row r="36">
          <cell r="B36" t="str">
            <v>не публикуется, выручка от регулируемой деятельности  менее 80% совокупной выручки за прогнозный год (менее 15%).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4 "/>
      <sheetName val="ХВ5"/>
      <sheetName val="ХВ6"/>
      <sheetName val="Приложение 1 (Водоснабжение)"/>
      <sheetName val="Приложение 2 (водоснабжение)"/>
    </sheetNames>
    <sheetDataSet>
      <sheetData sheetId="3">
        <row r="10">
          <cell r="C10">
            <v>11648.621819606546</v>
          </cell>
        </row>
        <row r="11">
          <cell r="C11">
            <v>11466.343331818012</v>
          </cell>
        </row>
        <row r="12">
          <cell r="C12">
            <v>1823.8967488800001</v>
          </cell>
        </row>
        <row r="13">
          <cell r="C13">
            <v>364.08</v>
          </cell>
        </row>
        <row r="14">
          <cell r="C14">
            <v>3.3230999999999993</v>
          </cell>
        </row>
        <row r="15">
          <cell r="C15">
            <v>109560.35027534532</v>
          </cell>
        </row>
        <row r="17">
          <cell r="C17">
            <v>2162.276446848225</v>
          </cell>
        </row>
        <row r="18">
          <cell r="C18">
            <v>4267.73358</v>
          </cell>
        </row>
        <row r="19">
          <cell r="C19">
            <v>1928.5313829576012</v>
          </cell>
        </row>
        <row r="20">
          <cell r="C20">
            <v>463.2212591128765</v>
          </cell>
        </row>
        <row r="21">
          <cell r="C21">
            <v>666.5076103892007</v>
          </cell>
        </row>
        <row r="22">
          <cell r="C22">
            <v>604.2457385706794</v>
          </cell>
        </row>
        <row r="23">
          <cell r="C23">
            <v>147.38998921498597</v>
          </cell>
        </row>
        <row r="25">
          <cell r="C25">
            <v>182.2784877885333</v>
          </cell>
        </row>
        <row r="26">
          <cell r="C26">
            <v>151.26348982377908</v>
          </cell>
        </row>
        <row r="27">
          <cell r="C27">
            <v>0</v>
          </cell>
        </row>
        <row r="38">
          <cell r="C38">
            <v>5.639</v>
          </cell>
        </row>
        <row r="41">
          <cell r="C41">
            <v>3.5859781726350324</v>
          </cell>
        </row>
        <row r="42">
          <cell r="C42">
            <v>4.601584644802229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ни"/>
      <sheetName val="реестр стоки"/>
      <sheetName val="реестр вода"/>
      <sheetName val="В.2 Объемы реализации по в воде"/>
      <sheetName val="В.2 Объемы реализации хозбыт"/>
      <sheetName val="сам-з стоки"/>
    </sheetNames>
    <sheetDataSet>
      <sheetData sheetId="3">
        <row r="98">
          <cell r="AA98">
            <v>30814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риложение 1 (теплоснабжение)"/>
      <sheetName val="Приложение 2 (теплоснабжение)"/>
      <sheetName val="Лист1"/>
    </sheetNames>
    <sheetDataSet>
      <sheetData sheetId="5">
        <row r="13">
          <cell r="B13">
            <v>84251.83772698134</v>
          </cell>
        </row>
        <row r="14">
          <cell r="B14">
            <v>83038.44772698134</v>
          </cell>
        </row>
        <row r="15">
          <cell r="B15">
            <v>0</v>
          </cell>
        </row>
        <row r="17">
          <cell r="B17">
            <v>2748.3771537511157</v>
          </cell>
        </row>
        <row r="18">
          <cell r="B18">
            <v>3.317984972996537</v>
          </cell>
        </row>
        <row r="19">
          <cell r="B19">
            <v>828.3271853606385</v>
          </cell>
        </row>
        <row r="20">
          <cell r="B20">
            <v>121.95712464509278</v>
          </cell>
        </row>
        <row r="22">
          <cell r="B22">
            <v>34898.57912</v>
          </cell>
        </row>
        <row r="23">
          <cell r="B23">
            <v>0</v>
          </cell>
        </row>
        <row r="24">
          <cell r="B24">
            <v>16028.756923075627</v>
          </cell>
        </row>
        <row r="25">
          <cell r="B25">
            <v>7836.537743999999</v>
          </cell>
        </row>
        <row r="26">
          <cell r="B26">
            <v>7178.5221031243655</v>
          </cell>
        </row>
        <row r="27">
          <cell r="B27">
            <v>4143.06158</v>
          </cell>
        </row>
        <row r="28">
          <cell r="B28">
            <v>9915.1543</v>
          </cell>
        </row>
        <row r="29">
          <cell r="B29">
            <v>6797.421034256942</v>
          </cell>
        </row>
        <row r="31">
          <cell r="B31">
            <v>1213.3899999999999</v>
          </cell>
        </row>
        <row r="32">
          <cell r="B32">
            <v>737.551864400203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9">
          <cell r="B39">
            <v>29.6828</v>
          </cell>
        </row>
        <row r="40">
          <cell r="B40">
            <v>0</v>
          </cell>
        </row>
        <row r="41">
          <cell r="B41">
            <v>20.8904</v>
          </cell>
        </row>
        <row r="44">
          <cell r="B44">
            <v>20.77</v>
          </cell>
        </row>
        <row r="49">
          <cell r="B49">
            <v>74.813</v>
          </cell>
        </row>
        <row r="52">
          <cell r="B52">
            <v>28.323138706699076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st.admhmao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16" t="s">
        <v>132</v>
      </c>
      <c r="B4" s="117"/>
    </row>
    <row r="5" spans="1:2" ht="45" customHeight="1">
      <c r="A5" s="3" t="s">
        <v>0</v>
      </c>
      <c r="B5" s="4" t="s">
        <v>131</v>
      </c>
    </row>
    <row r="6" spans="1:2" ht="47.25" customHeight="1">
      <c r="A6" s="5" t="s">
        <v>1</v>
      </c>
      <c r="B6" s="4" t="s">
        <v>131</v>
      </c>
    </row>
    <row r="7" spans="1:2" ht="43.5" customHeight="1">
      <c r="A7" s="5" t="s">
        <v>2</v>
      </c>
      <c r="B7" s="4" t="s">
        <v>131</v>
      </c>
    </row>
    <row r="8" spans="1:2" ht="47.25" customHeight="1">
      <c r="A8" s="5" t="s">
        <v>3</v>
      </c>
      <c r="B8" s="4" t="s">
        <v>130</v>
      </c>
    </row>
    <row r="9" spans="1:2" ht="53.25" customHeight="1">
      <c r="A9" s="5" t="s">
        <v>4</v>
      </c>
      <c r="B9" s="4" t="s">
        <v>130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9"/>
  <sheetViews>
    <sheetView zoomScalePageLayoutView="0" workbookViewId="0" topLeftCell="A4">
      <selection activeCell="C7" sqref="C7:D7"/>
    </sheetView>
  </sheetViews>
  <sheetFormatPr defaultColWidth="9.140625" defaultRowHeight="15"/>
  <cols>
    <col min="2" max="2" width="42.7109375" style="1" customWidth="1"/>
    <col min="3" max="4" width="29.421875" style="0" customWidth="1"/>
    <col min="5" max="5" width="12.140625" style="0" bestFit="1" customWidth="1"/>
    <col min="6" max="6" width="13.140625" style="0" customWidth="1"/>
    <col min="7" max="7" width="9.7109375" style="0" bestFit="1" customWidth="1"/>
  </cols>
  <sheetData>
    <row r="2" spans="2:4" ht="40.5" customHeight="1">
      <c r="B2" s="140" t="s">
        <v>133</v>
      </c>
      <c r="C2" s="140"/>
      <c r="D2" s="141"/>
    </row>
    <row r="3" ht="15.75" thickBot="1"/>
    <row r="4" spans="2:4" ht="15">
      <c r="B4" s="83" t="s">
        <v>28</v>
      </c>
      <c r="C4" s="129" t="s">
        <v>147</v>
      </c>
      <c r="D4" s="130"/>
    </row>
    <row r="5" spans="2:4" ht="15">
      <c r="B5" s="84" t="s">
        <v>29</v>
      </c>
      <c r="C5" s="131">
        <v>7022010799</v>
      </c>
      <c r="D5" s="132"/>
    </row>
    <row r="6" spans="2:4" ht="15">
      <c r="B6" s="84" t="s">
        <v>30</v>
      </c>
      <c r="C6" s="131">
        <v>702201001</v>
      </c>
      <c r="D6" s="132"/>
    </row>
    <row r="7" spans="2:4" ht="15.75" thickBot="1">
      <c r="B7" s="85" t="s">
        <v>31</v>
      </c>
      <c r="C7" s="133" t="s">
        <v>148</v>
      </c>
      <c r="D7" s="134"/>
    </row>
    <row r="8" spans="2:4" ht="30">
      <c r="B8" s="86" t="s">
        <v>5</v>
      </c>
      <c r="C8" s="137" t="s">
        <v>161</v>
      </c>
      <c r="D8" s="136"/>
    </row>
    <row r="9" spans="2:4" ht="30">
      <c r="B9" s="87" t="s">
        <v>6</v>
      </c>
      <c r="C9" s="123" t="s">
        <v>162</v>
      </c>
      <c r="D9" s="124"/>
    </row>
    <row r="10" spans="2:4" ht="15">
      <c r="B10" s="88" t="s">
        <v>32</v>
      </c>
      <c r="C10" s="123" t="s">
        <v>149</v>
      </c>
      <c r="D10" s="124"/>
    </row>
    <row r="11" spans="2:4" ht="15.75" thickBot="1">
      <c r="B11" s="89" t="s">
        <v>7</v>
      </c>
      <c r="C11" s="138" t="s">
        <v>163</v>
      </c>
      <c r="D11" s="128"/>
    </row>
    <row r="12" spans="2:4" ht="15" customHeight="1">
      <c r="B12" s="118" t="s">
        <v>0</v>
      </c>
      <c r="C12" s="121" t="s">
        <v>164</v>
      </c>
      <c r="D12" s="122"/>
    </row>
    <row r="13" spans="2:6" ht="15.75" thickBot="1">
      <c r="B13" s="119"/>
      <c r="C13" s="112">
        <v>152.4</v>
      </c>
      <c r="D13" s="113">
        <v>152.4</v>
      </c>
      <c r="E13" s="82"/>
      <c r="F13" s="82"/>
    </row>
    <row r="14" spans="2:6" ht="15">
      <c r="B14" s="119"/>
      <c r="C14" s="121" t="s">
        <v>154</v>
      </c>
      <c r="D14" s="122"/>
      <c r="E14" s="82"/>
      <c r="F14" s="82"/>
    </row>
    <row r="15" spans="2:6" ht="25.5" customHeight="1" thickBot="1">
      <c r="B15" s="120"/>
      <c r="C15" s="112">
        <v>3545.5</v>
      </c>
      <c r="D15" s="113">
        <v>3701.28</v>
      </c>
      <c r="E15" s="82"/>
      <c r="F15" s="82"/>
    </row>
    <row r="16" spans="2:6" ht="15.75" thickBot="1">
      <c r="B16" s="93" t="s">
        <v>150</v>
      </c>
      <c r="C16" s="91" t="s">
        <v>151</v>
      </c>
      <c r="D16" s="92" t="s">
        <v>152</v>
      </c>
      <c r="E16" s="82"/>
      <c r="F16" s="82"/>
    </row>
    <row r="17" spans="2:6" ht="15.75" thickBot="1">
      <c r="B17" s="16"/>
      <c r="C17" s="16"/>
      <c r="E17" s="82"/>
      <c r="F17" s="82"/>
    </row>
    <row r="18" spans="2:4" ht="15">
      <c r="B18" s="83" t="s">
        <v>28</v>
      </c>
      <c r="C18" s="129" t="s">
        <v>147</v>
      </c>
      <c r="D18" s="130"/>
    </row>
    <row r="19" spans="2:7" ht="15">
      <c r="B19" s="84" t="s">
        <v>29</v>
      </c>
      <c r="C19" s="131">
        <v>7022010799</v>
      </c>
      <c r="D19" s="132"/>
      <c r="E19" s="82"/>
      <c r="G19" s="82"/>
    </row>
    <row r="20" spans="2:4" ht="15">
      <c r="B20" s="84" t="s">
        <v>30</v>
      </c>
      <c r="C20" s="131">
        <v>702201001</v>
      </c>
      <c r="D20" s="132"/>
    </row>
    <row r="21" spans="2:4" ht="15.75" thickBot="1">
      <c r="B21" s="89" t="s">
        <v>31</v>
      </c>
      <c r="C21" s="133" t="s">
        <v>148</v>
      </c>
      <c r="D21" s="134"/>
    </row>
    <row r="22" spans="2:4" ht="45">
      <c r="B22" s="86" t="s">
        <v>33</v>
      </c>
      <c r="C22" s="135" t="s">
        <v>159</v>
      </c>
      <c r="D22" s="136"/>
    </row>
    <row r="23" spans="2:4" ht="30">
      <c r="B23" s="87" t="s">
        <v>6</v>
      </c>
      <c r="C23" s="123" t="s">
        <v>159</v>
      </c>
      <c r="D23" s="124"/>
    </row>
    <row r="24" spans="2:4" ht="15">
      <c r="B24" s="88" t="s">
        <v>34</v>
      </c>
      <c r="C24" s="123" t="s">
        <v>159</v>
      </c>
      <c r="D24" s="124"/>
    </row>
    <row r="25" spans="2:4" ht="15.75" thickBot="1">
      <c r="B25" s="89" t="s">
        <v>7</v>
      </c>
      <c r="C25" s="125" t="s">
        <v>159</v>
      </c>
      <c r="D25" s="126"/>
    </row>
    <row r="26" spans="2:4" ht="30.75" thickBot="1">
      <c r="B26" s="90" t="s">
        <v>25</v>
      </c>
      <c r="C26" s="127" t="s">
        <v>159</v>
      </c>
      <c r="D26" s="128"/>
    </row>
    <row r="27" spans="2:3" ht="15.75" thickBot="1">
      <c r="B27" s="16"/>
      <c r="C27" s="16"/>
    </row>
    <row r="28" spans="2:4" ht="15">
      <c r="B28" s="83" t="s">
        <v>28</v>
      </c>
      <c r="C28" s="129" t="s">
        <v>147</v>
      </c>
      <c r="D28" s="130"/>
    </row>
    <row r="29" spans="2:4" ht="15">
      <c r="B29" s="84" t="s">
        <v>29</v>
      </c>
      <c r="C29" s="131">
        <v>7022010799</v>
      </c>
      <c r="D29" s="132"/>
    </row>
    <row r="30" spans="2:4" ht="15">
      <c r="B30" s="84" t="s">
        <v>30</v>
      </c>
      <c r="C30" s="131">
        <v>702201001</v>
      </c>
      <c r="D30" s="132"/>
    </row>
    <row r="31" spans="2:4" ht="15.75" thickBot="1">
      <c r="B31" s="85" t="s">
        <v>31</v>
      </c>
      <c r="C31" s="133" t="s">
        <v>148</v>
      </c>
      <c r="D31" s="134"/>
    </row>
    <row r="32" spans="2:4" ht="45">
      <c r="B32" s="86" t="s">
        <v>35</v>
      </c>
      <c r="C32" s="135" t="s">
        <v>159</v>
      </c>
      <c r="D32" s="136"/>
    </row>
    <row r="33" spans="2:4" ht="30">
      <c r="B33" s="87" t="s">
        <v>6</v>
      </c>
      <c r="C33" s="123" t="s">
        <v>159</v>
      </c>
      <c r="D33" s="124"/>
    </row>
    <row r="34" spans="2:4" ht="15">
      <c r="B34" s="88" t="s">
        <v>34</v>
      </c>
      <c r="C34" s="123" t="s">
        <v>159</v>
      </c>
      <c r="D34" s="124"/>
    </row>
    <row r="35" spans="2:4" ht="15.75" thickBot="1">
      <c r="B35" s="89" t="s">
        <v>7</v>
      </c>
      <c r="C35" s="125" t="s">
        <v>159</v>
      </c>
      <c r="D35" s="126"/>
    </row>
    <row r="36" spans="2:4" ht="30.75" thickBot="1">
      <c r="B36" s="90" t="s">
        <v>36</v>
      </c>
      <c r="C36" s="127" t="s">
        <v>159</v>
      </c>
      <c r="D36" s="128"/>
    </row>
    <row r="37" spans="2:3" ht="15">
      <c r="B37" s="16"/>
      <c r="C37" s="16"/>
    </row>
    <row r="38" spans="2:3" ht="33" customHeight="1">
      <c r="B38" s="139" t="s">
        <v>77</v>
      </c>
      <c r="C38" s="139"/>
    </row>
    <row r="39" spans="2:3" ht="62.25" customHeight="1">
      <c r="B39" s="139" t="s">
        <v>134</v>
      </c>
      <c r="C39" s="139"/>
    </row>
  </sheetData>
  <sheetProtection/>
  <mergeCells count="32">
    <mergeCell ref="C26:D26"/>
    <mergeCell ref="C22:D22"/>
    <mergeCell ref="C19:D19"/>
    <mergeCell ref="C20:D20"/>
    <mergeCell ref="C21:D21"/>
    <mergeCell ref="B38:C38"/>
    <mergeCell ref="B39:C39"/>
    <mergeCell ref="B2:D2"/>
    <mergeCell ref="C4:D4"/>
    <mergeCell ref="C5:D5"/>
    <mergeCell ref="C6:D6"/>
    <mergeCell ref="C7:D7"/>
    <mergeCell ref="C32:D32"/>
    <mergeCell ref="C33:D33"/>
    <mergeCell ref="C8:D8"/>
    <mergeCell ref="C9:D9"/>
    <mergeCell ref="C10:D10"/>
    <mergeCell ref="C11:D11"/>
    <mergeCell ref="C23:D23"/>
    <mergeCell ref="C24:D24"/>
    <mergeCell ref="C25:D25"/>
    <mergeCell ref="C18:D18"/>
    <mergeCell ref="B12:B15"/>
    <mergeCell ref="C12:D12"/>
    <mergeCell ref="C14:D14"/>
    <mergeCell ref="C34:D34"/>
    <mergeCell ref="C35:D35"/>
    <mergeCell ref="C36:D36"/>
    <mergeCell ref="C28:D28"/>
    <mergeCell ref="C29:D29"/>
    <mergeCell ref="C30:D30"/>
    <mergeCell ref="C31:D31"/>
  </mergeCells>
  <hyperlinks>
    <hyperlink ref="C11" r:id="rId1" display="www.rst.admhmao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1.57421875" style="0" customWidth="1"/>
    <col min="2" max="2" width="52.8515625" style="0" customWidth="1"/>
  </cols>
  <sheetData>
    <row r="1" spans="1:2" ht="27.75" customHeight="1">
      <c r="A1" s="142" t="s">
        <v>135</v>
      </c>
      <c r="B1" s="143"/>
    </row>
    <row r="2" ht="15.75" thickBot="1"/>
    <row r="3" spans="1:2" ht="15.75" thickTop="1">
      <c r="A3" s="6" t="s">
        <v>28</v>
      </c>
      <c r="B3" s="114" t="s">
        <v>147</v>
      </c>
    </row>
    <row r="4" spans="1:2" ht="15">
      <c r="A4" s="7" t="s">
        <v>29</v>
      </c>
      <c r="B4" s="115">
        <v>7022010799</v>
      </c>
    </row>
    <row r="5" spans="1:2" ht="15">
      <c r="A5" s="7" t="s">
        <v>30</v>
      </c>
      <c r="B5" s="115">
        <v>702201001</v>
      </c>
    </row>
    <row r="6" spans="1:2" ht="15.75" thickBot="1">
      <c r="A6" s="7" t="s">
        <v>31</v>
      </c>
      <c r="B6" s="115" t="s">
        <v>148</v>
      </c>
    </row>
    <row r="7" spans="1:2" ht="74.25" customHeight="1" thickTop="1">
      <c r="A7" s="9" t="s">
        <v>57</v>
      </c>
      <c r="B7" s="10" t="s">
        <v>159</v>
      </c>
    </row>
    <row r="8" spans="1:2" ht="30">
      <c r="A8" s="11" t="s">
        <v>6</v>
      </c>
      <c r="B8" s="8" t="s">
        <v>159</v>
      </c>
    </row>
    <row r="9" spans="1:2" ht="15">
      <c r="A9" s="12" t="s">
        <v>32</v>
      </c>
      <c r="B9" s="8" t="s">
        <v>159</v>
      </c>
    </row>
    <row r="10" spans="1:2" ht="15.75" thickBot="1">
      <c r="A10" s="13" t="s">
        <v>7</v>
      </c>
      <c r="B10" s="14" t="s">
        <v>159</v>
      </c>
    </row>
    <row r="11" spans="1:2" ht="46.5" thickBot="1" thickTop="1">
      <c r="A11" s="17" t="s">
        <v>26</v>
      </c>
      <c r="B11" s="15" t="s">
        <v>159</v>
      </c>
    </row>
    <row r="12" spans="1:2" ht="16.5" thickBot="1" thickTop="1">
      <c r="A12" s="16"/>
      <c r="B12" s="16"/>
    </row>
    <row r="13" spans="1:2" ht="15.75" thickTop="1">
      <c r="A13" s="6" t="s">
        <v>28</v>
      </c>
      <c r="B13" s="114" t="s">
        <v>147</v>
      </c>
    </row>
    <row r="14" spans="1:2" ht="15">
      <c r="A14" s="7" t="s">
        <v>29</v>
      </c>
      <c r="B14" s="115">
        <v>7022010799</v>
      </c>
    </row>
    <row r="15" spans="1:2" ht="15">
      <c r="A15" s="7" t="s">
        <v>30</v>
      </c>
      <c r="B15" s="115">
        <v>702201001</v>
      </c>
    </row>
    <row r="16" spans="1:2" ht="15.75" thickBot="1">
      <c r="A16" s="7" t="s">
        <v>31</v>
      </c>
      <c r="B16" s="115" t="s">
        <v>148</v>
      </c>
    </row>
    <row r="17" spans="1:2" ht="60.75" customHeight="1" thickTop="1">
      <c r="A17" s="9" t="s">
        <v>58</v>
      </c>
      <c r="B17" s="10" t="s">
        <v>159</v>
      </c>
    </row>
    <row r="18" spans="1:2" ht="30">
      <c r="A18" s="11" t="s">
        <v>6</v>
      </c>
      <c r="B18" s="8" t="s">
        <v>159</v>
      </c>
    </row>
    <row r="19" spans="1:2" ht="15">
      <c r="A19" s="12" t="s">
        <v>32</v>
      </c>
      <c r="B19" s="8" t="s">
        <v>159</v>
      </c>
    </row>
    <row r="20" spans="1:2" ht="15.75" thickBot="1">
      <c r="A20" s="13" t="s">
        <v>7</v>
      </c>
      <c r="B20" s="14" t="s">
        <v>159</v>
      </c>
    </row>
    <row r="21" spans="1:2" ht="31.5" thickBot="1" thickTop="1">
      <c r="A21" s="18" t="s">
        <v>8</v>
      </c>
      <c r="B21" s="15" t="s">
        <v>159</v>
      </c>
    </row>
    <row r="22" spans="1:2" ht="63" customHeight="1" thickTop="1">
      <c r="A22" s="94" t="s">
        <v>153</v>
      </c>
      <c r="B22" s="16"/>
    </row>
    <row r="23" ht="32.25" customHeight="1"/>
    <row r="24" ht="60.75" customHeight="1"/>
    <row r="25" spans="1:2" ht="15">
      <c r="A25" s="139" t="s">
        <v>77</v>
      </c>
      <c r="B25" s="139"/>
    </row>
    <row r="26" spans="1:2" ht="15">
      <c r="A26" s="139" t="s">
        <v>134</v>
      </c>
      <c r="B26" s="139"/>
    </row>
  </sheetData>
  <sheetProtection/>
  <mergeCells count="3">
    <mergeCell ref="A1:B1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D7" sqref="D1:E16384"/>
    </sheetView>
  </sheetViews>
  <sheetFormatPr defaultColWidth="9.140625" defaultRowHeight="15"/>
  <cols>
    <col min="1" max="1" width="51.421875" style="1" customWidth="1"/>
    <col min="2" max="3" width="34.28125" style="0" customWidth="1"/>
    <col min="4" max="4" width="16.421875" style="0" hidden="1" customWidth="1"/>
    <col min="5" max="5" width="9.140625" style="0" hidden="1" customWidth="1"/>
    <col min="6" max="6" width="9.7109375" style="0" bestFit="1" customWidth="1"/>
  </cols>
  <sheetData>
    <row r="1" spans="1:2" ht="51" customHeight="1">
      <c r="A1" s="144" t="s">
        <v>136</v>
      </c>
      <c r="B1" s="145"/>
    </row>
    <row r="2" spans="1:2" ht="15">
      <c r="A2" s="19" t="s">
        <v>28</v>
      </c>
      <c r="B2" s="108" t="s">
        <v>147</v>
      </c>
    </row>
    <row r="3" spans="1:2" ht="15">
      <c r="A3" s="19" t="s">
        <v>29</v>
      </c>
      <c r="B3" s="108">
        <v>7022010799</v>
      </c>
    </row>
    <row r="4" spans="1:2" ht="15">
      <c r="A4" s="19" t="s">
        <v>30</v>
      </c>
      <c r="B4" s="108">
        <v>702201001</v>
      </c>
    </row>
    <row r="5" spans="1:2" ht="26.25">
      <c r="A5" s="19" t="s">
        <v>31</v>
      </c>
      <c r="B5" s="109" t="s">
        <v>148</v>
      </c>
    </row>
    <row r="6" spans="1:2" ht="15">
      <c r="A6" s="19" t="s">
        <v>37</v>
      </c>
      <c r="B6" s="20" t="s">
        <v>149</v>
      </c>
    </row>
    <row r="7" spans="1:2" ht="15.75" thickBot="1">
      <c r="A7" s="21"/>
      <c r="B7" s="22"/>
    </row>
    <row r="8" spans="1:3" ht="16.5" thickBot="1" thickTop="1">
      <c r="A8" s="23" t="s">
        <v>9</v>
      </c>
      <c r="B8" s="24" t="s">
        <v>10</v>
      </c>
      <c r="C8" s="24" t="s">
        <v>10</v>
      </c>
    </row>
    <row r="9" spans="1:5" ht="36.75" customHeight="1" thickBot="1" thickTop="1">
      <c r="A9" s="25" t="s">
        <v>78</v>
      </c>
      <c r="B9" s="26" t="s">
        <v>155</v>
      </c>
      <c r="C9" s="26" t="s">
        <v>154</v>
      </c>
      <c r="E9" s="97">
        <v>0.069</v>
      </c>
    </row>
    <row r="10" spans="1:4" ht="24.75" customHeight="1" thickBot="1" thickTop="1">
      <c r="A10" s="27" t="s">
        <v>79</v>
      </c>
      <c r="B10" s="95">
        <f>'[3]ХВ2'!$C$10</f>
        <v>11648.621819606546</v>
      </c>
      <c r="C10" s="95">
        <f aca="true" t="shared" si="0" ref="C10:C16">D10*$E$9</f>
        <v>5813.376803161713</v>
      </c>
      <c r="D10" s="82">
        <f>'[5]Т2'!$B$13</f>
        <v>84251.83772698134</v>
      </c>
    </row>
    <row r="11" spans="1:4" ht="35.25" customHeight="1" thickBot="1" thickTop="1">
      <c r="A11" s="28" t="s">
        <v>80</v>
      </c>
      <c r="B11" s="95">
        <f>'[3]ХВ2'!$C$11</f>
        <v>11466.343331818012</v>
      </c>
      <c r="C11" s="95">
        <f t="shared" si="0"/>
        <v>5729.652893161713</v>
      </c>
      <c r="D11" s="82">
        <f>'[5]Т2'!$B$14</f>
        <v>83038.44772698134</v>
      </c>
    </row>
    <row r="12" spans="1:4" ht="27" thickBot="1" thickTop="1">
      <c r="A12" s="30" t="s">
        <v>43</v>
      </c>
      <c r="B12" s="95">
        <f>0</f>
        <v>0</v>
      </c>
      <c r="C12" s="95">
        <f t="shared" si="0"/>
        <v>0</v>
      </c>
      <c r="D12" s="82">
        <f>'[5]Т2'!$B$15</f>
        <v>0</v>
      </c>
    </row>
    <row r="13" spans="1:4" ht="39.75" thickBot="1" thickTop="1">
      <c r="A13" s="30" t="s">
        <v>44</v>
      </c>
      <c r="B13" s="95">
        <v>0</v>
      </c>
      <c r="C13" s="95">
        <f t="shared" si="0"/>
        <v>0</v>
      </c>
      <c r="D13">
        <f>0</f>
        <v>0</v>
      </c>
    </row>
    <row r="14" spans="1:4" ht="27" thickBot="1" thickTop="1">
      <c r="A14" s="30" t="s">
        <v>45</v>
      </c>
      <c r="B14" s="95">
        <f>'[3]ХВ2'!$C$12</f>
        <v>1823.8967488800001</v>
      </c>
      <c r="C14" s="95">
        <f t="shared" si="0"/>
        <v>8.415041600511403</v>
      </c>
      <c r="D14" s="82">
        <f>'[5]Т2'!$B$20</f>
        <v>121.95712464509278</v>
      </c>
    </row>
    <row r="15" spans="1:4" ht="39.75" thickBot="1" thickTop="1">
      <c r="A15" s="30" t="s">
        <v>46</v>
      </c>
      <c r="B15" s="95">
        <f>0</f>
        <v>0</v>
      </c>
      <c r="C15" s="95">
        <f t="shared" si="0"/>
        <v>0</v>
      </c>
      <c r="D15">
        <f>0</f>
        <v>0</v>
      </c>
    </row>
    <row r="16" spans="1:4" ht="39.75" thickBot="1" thickTop="1">
      <c r="A16" s="30" t="s">
        <v>47</v>
      </c>
      <c r="B16" s="95">
        <f>'[3]ХВ2'!$C$13</f>
        <v>364.08</v>
      </c>
      <c r="C16" s="95">
        <f t="shared" si="0"/>
        <v>189.63802360882698</v>
      </c>
      <c r="D16" s="82">
        <f>'[5]Т2'!$B$17</f>
        <v>2748.3771537511157</v>
      </c>
    </row>
    <row r="17" spans="1:4" ht="16.5" thickBot="1" thickTop="1">
      <c r="A17" s="31" t="s">
        <v>48</v>
      </c>
      <c r="B17" s="95">
        <f>'[3]ХВ2'!$C$14</f>
        <v>3.3230999999999993</v>
      </c>
      <c r="C17" s="98">
        <f>D17</f>
        <v>3.317984972996537</v>
      </c>
      <c r="D17" s="82">
        <f>'[5]Т2'!$B$18</f>
        <v>3.317984972996537</v>
      </c>
    </row>
    <row r="18" spans="1:4" ht="16.5" thickBot="1" thickTop="1">
      <c r="A18" s="31" t="s">
        <v>38</v>
      </c>
      <c r="B18" s="95">
        <f>'[3]ХВ2'!$C$15</f>
        <v>109560.35027534532</v>
      </c>
      <c r="C18" s="99">
        <f>C16/C17</f>
        <v>57.154575789884056</v>
      </c>
      <c r="D18" s="82">
        <f>'[5]Т2'!$B$19</f>
        <v>828.3271853606385</v>
      </c>
    </row>
    <row r="19" spans="1:4" ht="27" thickBot="1" thickTop="1">
      <c r="A19" s="30" t="s">
        <v>49</v>
      </c>
      <c r="B19" s="95">
        <f>'[3]ХВ2'!$C$17</f>
        <v>2162.276446848225</v>
      </c>
      <c r="C19" s="95">
        <f>D19*$E$9</f>
        <v>2408.0019592800004</v>
      </c>
      <c r="D19" s="82">
        <f>'[5]Т2'!$B$22</f>
        <v>34898.57912</v>
      </c>
    </row>
    <row r="20" spans="1:4" ht="39.75" thickBot="1" thickTop="1">
      <c r="A20" s="30" t="s">
        <v>39</v>
      </c>
      <c r="B20" s="105">
        <f>'[3]ХВ2'!$C$18</f>
        <v>4267.73358</v>
      </c>
      <c r="C20" s="107"/>
      <c r="D20" s="82">
        <f>'[5]Т2'!$B$23</f>
        <v>0</v>
      </c>
    </row>
    <row r="21" spans="1:4" ht="16.5" thickBot="1" thickTop="1">
      <c r="A21" s="32" t="s">
        <v>50</v>
      </c>
      <c r="B21" s="95">
        <f>'[3]ХВ2'!$C$19</f>
        <v>1928.5313829576012</v>
      </c>
      <c r="C21" s="106">
        <f aca="true" t="shared" si="1" ref="C21:C26">D21*$E$9</f>
        <v>1105.9842276922184</v>
      </c>
      <c r="D21" s="82">
        <f>'[5]Т2'!$B$24</f>
        <v>16028.756923075627</v>
      </c>
    </row>
    <row r="22" spans="1:4" ht="27" thickBot="1" thickTop="1">
      <c r="A22" s="31" t="s">
        <v>40</v>
      </c>
      <c r="B22" s="95">
        <f>'[3]ХВ2'!$C$20</f>
        <v>463.2212591128765</v>
      </c>
      <c r="C22" s="95">
        <f t="shared" si="1"/>
        <v>540.721104336</v>
      </c>
      <c r="D22" s="82">
        <f>'[5]Т2'!$B$25</f>
        <v>7836.537743999999</v>
      </c>
    </row>
    <row r="23" spans="1:4" ht="27" thickBot="1" thickTop="1">
      <c r="A23" s="30" t="s">
        <v>51</v>
      </c>
      <c r="B23" s="95">
        <f>'[3]ХВ2'!$C$21</f>
        <v>666.5076103892007</v>
      </c>
      <c r="C23" s="95">
        <f t="shared" si="1"/>
        <v>495.31802511558124</v>
      </c>
      <c r="D23" s="82">
        <f>'[5]Т2'!$B$26</f>
        <v>7178.5221031243655</v>
      </c>
    </row>
    <row r="24" spans="1:4" ht="27" thickBot="1" thickTop="1">
      <c r="A24" s="31" t="s">
        <v>41</v>
      </c>
      <c r="B24" s="95">
        <f>'[3]ХВ2'!$C$22</f>
        <v>604.2457385706794</v>
      </c>
      <c r="C24" s="95">
        <f t="shared" si="1"/>
        <v>285.87124902</v>
      </c>
      <c r="D24" s="82">
        <f>'[5]Т2'!$B$27</f>
        <v>4143.06158</v>
      </c>
    </row>
    <row r="25" spans="1:4" ht="27" thickBot="1" thickTop="1">
      <c r="A25" s="30" t="s">
        <v>42</v>
      </c>
      <c r="B25" s="95">
        <f>'[3]ХВ2'!$C$23</f>
        <v>147.38998921498597</v>
      </c>
      <c r="C25" s="95">
        <f t="shared" si="1"/>
        <v>684.1456467</v>
      </c>
      <c r="D25" s="82">
        <f>'[5]Т2'!$B$28</f>
        <v>9915.1543</v>
      </c>
    </row>
    <row r="26" spans="1:6" ht="52.5" thickBot="1" thickTop="1">
      <c r="A26" s="33" t="s">
        <v>128</v>
      </c>
      <c r="B26" s="105">
        <f>'[3]ХВ2'!$C$24</f>
        <v>0</v>
      </c>
      <c r="C26" s="104">
        <f t="shared" si="1"/>
        <v>469.0220513637291</v>
      </c>
      <c r="D26" s="82">
        <f>'[5]Т2'!$B$29</f>
        <v>6797.421034256942</v>
      </c>
      <c r="F26" s="82"/>
    </row>
    <row r="27" spans="1:4" ht="27" thickBot="1" thickTop="1">
      <c r="A27" s="35" t="s">
        <v>81</v>
      </c>
      <c r="B27" s="95">
        <f>'[3]ХВ2'!$C$25</f>
        <v>182.2784877885333</v>
      </c>
      <c r="C27" s="100">
        <f>C10-C11</f>
        <v>83.7239099999997</v>
      </c>
      <c r="D27" s="82">
        <f>'[5]Т2'!$B$31</f>
        <v>1213.3899999999999</v>
      </c>
    </row>
    <row r="28" spans="1:4" ht="16.5" thickBot="1" thickTop="1">
      <c r="A28" s="27" t="s">
        <v>82</v>
      </c>
      <c r="B28" s="95">
        <f>'[3]ХВ2'!$C$26</f>
        <v>151.26348982377908</v>
      </c>
      <c r="C28" s="95">
        <f>D28*$E$9</f>
        <v>50.891078643614016</v>
      </c>
      <c r="D28" s="82">
        <f>'[5]Т2'!$B$32</f>
        <v>737.551864400203</v>
      </c>
    </row>
    <row r="29" spans="1:4" ht="78" thickBot="1" thickTop="1">
      <c r="A29" s="36" t="s">
        <v>27</v>
      </c>
      <c r="B29" s="95">
        <f>'[3]ХВ2'!$C$27</f>
        <v>0</v>
      </c>
      <c r="C29" s="37">
        <f>0</f>
        <v>0</v>
      </c>
      <c r="D29" s="82">
        <f>'[5]Т2'!$B$33</f>
        <v>0</v>
      </c>
    </row>
    <row r="30" spans="1:4" ht="27" thickBot="1" thickTop="1">
      <c r="A30" s="28" t="s">
        <v>83</v>
      </c>
      <c r="B30" s="95">
        <f>'[3]ХВ2'!$C$28</f>
        <v>0</v>
      </c>
      <c r="C30" s="29">
        <f>0</f>
        <v>0</v>
      </c>
      <c r="D30" s="82">
        <f>'[5]Т2'!$B$34</f>
        <v>0</v>
      </c>
    </row>
    <row r="31" spans="1:4" ht="27" thickBot="1" thickTop="1">
      <c r="A31" s="38" t="s">
        <v>11</v>
      </c>
      <c r="B31" s="95">
        <f>'[3]ХВ2'!$C$29</f>
        <v>0</v>
      </c>
      <c r="C31" s="34">
        <f>0</f>
        <v>0</v>
      </c>
      <c r="D31" s="82">
        <f>'[5]Т2'!$B$35</f>
        <v>0</v>
      </c>
    </row>
    <row r="32" spans="1:4" ht="53.25" thickBot="1" thickTop="1">
      <c r="A32" s="35" t="s">
        <v>129</v>
      </c>
      <c r="B32" s="96" t="str">
        <f>'[1]ф 2.7.'!$B$25:$C$25</f>
        <v>не публикуется, выручка от регулируемой деятельности  менее 80% совокупной выручки за отчетный год (составляет 3%).</v>
      </c>
      <c r="C32" s="96" t="s">
        <v>156</v>
      </c>
      <c r="D32" t="str">
        <f>'[2]Т2'!$B$36</f>
        <v>не публикуется, выручка от регулируемой деятельности  менее 80% совокупной выручки за прогнозный год (менее 15%).</v>
      </c>
    </row>
    <row r="33" spans="1:4" ht="27" thickBot="1" thickTop="1">
      <c r="A33" s="25" t="s">
        <v>84</v>
      </c>
      <c r="B33" s="95">
        <f>'[4]В.2 Объемы реализации по в воде'!$AA$98/1000</f>
        <v>30.814</v>
      </c>
      <c r="C33" s="26">
        <f>D33</f>
        <v>0</v>
      </c>
      <c r="D33">
        <f>0</f>
        <v>0</v>
      </c>
    </row>
    <row r="34" spans="1:4" ht="46.5" customHeight="1" thickBot="1" thickTop="1">
      <c r="A34" s="25" t="s">
        <v>85</v>
      </c>
      <c r="B34" s="95">
        <f>0</f>
        <v>0</v>
      </c>
      <c r="C34" s="26">
        <f>D34</f>
        <v>0</v>
      </c>
      <c r="D34">
        <f>0</f>
        <v>0</v>
      </c>
    </row>
    <row r="35" spans="1:4" ht="39.75" thickBot="1" thickTop="1">
      <c r="A35" s="25" t="s">
        <v>86</v>
      </c>
      <c r="B35" s="95">
        <f>0</f>
        <v>0</v>
      </c>
      <c r="C35" s="95">
        <f>D35*$E$9</f>
        <v>0</v>
      </c>
      <c r="D35" s="82">
        <f>'[5]Т2'!$B$40</f>
        <v>0</v>
      </c>
    </row>
    <row r="36" spans="1:4" ht="51" customHeight="1" thickBot="1" thickTop="1">
      <c r="A36" s="25" t="s">
        <v>87</v>
      </c>
      <c r="B36" s="95">
        <f>0</f>
        <v>0</v>
      </c>
      <c r="C36" s="95">
        <f>D36*$E$9</f>
        <v>2.0481132000000004</v>
      </c>
      <c r="D36" s="82">
        <f>'[5]Т2'!$B$39</f>
        <v>29.6828</v>
      </c>
    </row>
    <row r="37" spans="1:4" ht="27" thickBot="1" thickTop="1">
      <c r="A37" s="25" t="s">
        <v>88</v>
      </c>
      <c r="B37" s="95">
        <f>0</f>
        <v>0</v>
      </c>
      <c r="C37" s="95">
        <f>D37*$E$9</f>
        <v>1.4414376</v>
      </c>
      <c r="D37" s="82">
        <f>'[5]Т2'!$B$41</f>
        <v>20.8904</v>
      </c>
    </row>
    <row r="38" spans="1:4" ht="16.5" thickBot="1" thickTop="1">
      <c r="A38" s="25" t="s">
        <v>90</v>
      </c>
      <c r="B38" s="95">
        <f>'[3]ХВ2'!$C$37</f>
        <v>0</v>
      </c>
      <c r="C38" s="26">
        <f>D38</f>
        <v>0</v>
      </c>
      <c r="D38">
        <f>0</f>
        <v>0</v>
      </c>
    </row>
    <row r="39" spans="1:4" ht="27" thickBot="1" thickTop="1">
      <c r="A39" s="25" t="s">
        <v>89</v>
      </c>
      <c r="B39" s="95">
        <f>'[3]ХВ2'!$C$38</f>
        <v>5.639</v>
      </c>
      <c r="C39" s="101">
        <f>D39</f>
        <v>20.77</v>
      </c>
      <c r="D39" s="82">
        <f>'[5]Т2'!$B$44</f>
        <v>20.77</v>
      </c>
    </row>
    <row r="40" spans="1:4" ht="27" thickBot="1" thickTop="1">
      <c r="A40" s="25" t="s">
        <v>91</v>
      </c>
      <c r="B40" s="95">
        <f>'[3]ХВ2'!$C$41</f>
        <v>3.5859781726350324</v>
      </c>
      <c r="C40" s="101">
        <f>D40</f>
        <v>74.813</v>
      </c>
      <c r="D40" s="82">
        <f>'[5]Т2'!$B$49</f>
        <v>74.813</v>
      </c>
    </row>
    <row r="41" spans="1:4" ht="27" thickBot="1" thickTop="1">
      <c r="A41" s="102" t="s">
        <v>92</v>
      </c>
      <c r="B41" s="104">
        <f>'[3]ХВ2'!$C$42</f>
        <v>4.601584644802229</v>
      </c>
      <c r="C41" s="103">
        <f>D41</f>
        <v>28.323138706699076</v>
      </c>
      <c r="D41" s="82">
        <f>'[5]Т2'!$B$52</f>
        <v>28.323138706699076</v>
      </c>
    </row>
    <row r="42" spans="1:2" ht="15.75" thickTop="1">
      <c r="A42" s="21"/>
      <c r="B42" s="22"/>
    </row>
    <row r="43" spans="1:2" ht="35.25" customHeight="1">
      <c r="A43" s="146" t="s">
        <v>93</v>
      </c>
      <c r="B43" s="146"/>
    </row>
    <row r="44" spans="1:2" ht="43.5" customHeight="1">
      <c r="A44" s="146" t="s">
        <v>94</v>
      </c>
      <c r="B44" s="146"/>
    </row>
    <row r="45" spans="1:2" ht="92.25" customHeight="1">
      <c r="A45" s="146" t="s">
        <v>95</v>
      </c>
      <c r="B45" s="146"/>
    </row>
    <row r="46" spans="1:2" ht="34.5" customHeight="1">
      <c r="A46" s="146" t="s">
        <v>96</v>
      </c>
      <c r="B46" s="146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44" t="s">
        <v>137</v>
      </c>
      <c r="C3" s="147"/>
    </row>
    <row r="4" spans="2:3" ht="38.25" customHeight="1">
      <c r="B4" s="147"/>
      <c r="C4" s="147"/>
    </row>
    <row r="6" spans="2:3" ht="15">
      <c r="B6" s="39" t="s">
        <v>28</v>
      </c>
      <c r="C6" s="110" t="s">
        <v>147</v>
      </c>
    </row>
    <row r="7" spans="2:3" ht="15">
      <c r="B7" s="39" t="s">
        <v>29</v>
      </c>
      <c r="C7" s="110">
        <v>7022010799</v>
      </c>
    </row>
    <row r="8" spans="2:3" ht="15">
      <c r="B8" s="39" t="s">
        <v>30</v>
      </c>
      <c r="C8" s="110">
        <v>702201001</v>
      </c>
    </row>
    <row r="9" spans="2:3" ht="15">
      <c r="B9" s="39" t="s">
        <v>31</v>
      </c>
      <c r="C9" s="111" t="s">
        <v>148</v>
      </c>
    </row>
    <row r="10" spans="2:3" ht="15.75" thickBot="1">
      <c r="B10" s="40"/>
      <c r="C10" s="16"/>
    </row>
    <row r="11" spans="2:3" ht="16.5" thickBot="1" thickTop="1">
      <c r="B11" s="41" t="s">
        <v>12</v>
      </c>
      <c r="C11" s="42" t="s">
        <v>10</v>
      </c>
    </row>
    <row r="12" spans="2:3" ht="30" customHeight="1" thickBot="1" thickTop="1">
      <c r="B12" s="17" t="s">
        <v>15</v>
      </c>
      <c r="C12" s="15">
        <v>0</v>
      </c>
    </row>
    <row r="13" spans="2:3" ht="48.75" customHeight="1" thickBot="1" thickTop="1">
      <c r="B13" s="17" t="s">
        <v>13</v>
      </c>
      <c r="C13" s="15">
        <v>0</v>
      </c>
    </row>
    <row r="14" spans="2:3" ht="31.5" thickBot="1" thickTop="1">
      <c r="B14" s="17" t="s">
        <v>14</v>
      </c>
      <c r="C14" s="15">
        <v>0</v>
      </c>
    </row>
    <row r="15" spans="2:3" ht="48.75" customHeight="1" thickBot="1" thickTop="1">
      <c r="B15" s="17" t="s">
        <v>16</v>
      </c>
      <c r="C15" s="15">
        <v>0</v>
      </c>
    </row>
    <row r="16" spans="2:3" ht="46.5" thickBot="1" thickTop="1">
      <c r="B16" s="17" t="s">
        <v>17</v>
      </c>
      <c r="C16" s="15" t="s">
        <v>157</v>
      </c>
    </row>
    <row r="17" spans="2:3" ht="15.75" thickTop="1">
      <c r="B17" s="40"/>
      <c r="C17" s="16"/>
    </row>
    <row r="18" spans="2:3" ht="15">
      <c r="B18" s="40"/>
      <c r="C18" s="16"/>
    </row>
    <row r="19" spans="2:3" ht="48.75" customHeight="1">
      <c r="B19" s="139" t="s">
        <v>102</v>
      </c>
      <c r="C19" s="139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B9" sqref="B9:C9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48" t="s">
        <v>138</v>
      </c>
      <c r="B1" s="148"/>
      <c r="C1" s="148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57" t="s">
        <v>28</v>
      </c>
      <c r="B2" s="159" t="s">
        <v>147</v>
      </c>
      <c r="C2" s="160"/>
      <c r="D2" s="16"/>
      <c r="E2" s="16"/>
      <c r="F2" s="16"/>
      <c r="G2" s="16"/>
      <c r="H2" s="16"/>
      <c r="I2" s="16"/>
      <c r="J2" s="16"/>
      <c r="K2" s="16"/>
      <c r="L2" s="16"/>
    </row>
    <row r="3" spans="1:12" ht="15.75" thickBot="1">
      <c r="A3" s="158"/>
      <c r="B3" s="161"/>
      <c r="C3" s="162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43" t="s">
        <v>29</v>
      </c>
      <c r="B4" s="149">
        <f>ГВС3!C7</f>
        <v>7022010799</v>
      </c>
      <c r="C4" s="149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>
      <c r="A5" s="43" t="s">
        <v>30</v>
      </c>
      <c r="B5" s="149">
        <f>ГВС3!C8</f>
        <v>702201001</v>
      </c>
      <c r="C5" s="149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>
      <c r="A6" s="43" t="s">
        <v>31</v>
      </c>
      <c r="B6" s="149" t="str">
        <f>ГВС3!C9</f>
        <v>636785, Томская область, г.Стрежевой, ул.Строителей 95.</v>
      </c>
      <c r="C6" s="149"/>
      <c r="D6" s="16"/>
      <c r="E6" s="16"/>
      <c r="F6" s="16"/>
      <c r="G6" s="16"/>
      <c r="H6" s="16"/>
      <c r="I6" s="16"/>
      <c r="J6" s="16"/>
      <c r="K6" s="16"/>
      <c r="L6" s="16"/>
    </row>
    <row r="7" spans="1:12" ht="36.75" customHeight="1" hidden="1">
      <c r="A7" s="150"/>
      <c r="B7" s="150"/>
      <c r="C7" s="150"/>
      <c r="D7" s="16"/>
      <c r="E7" s="16"/>
      <c r="F7" s="16"/>
      <c r="G7" s="16"/>
      <c r="H7" s="16"/>
      <c r="I7" s="16"/>
      <c r="J7" s="16"/>
      <c r="K7" s="16"/>
      <c r="L7" s="16"/>
    </row>
    <row r="8" spans="1:12" ht="24" customHeight="1">
      <c r="A8" s="70" t="s">
        <v>97</v>
      </c>
      <c r="B8" s="151" t="s">
        <v>166</v>
      </c>
      <c r="C8" s="152"/>
      <c r="D8" s="16"/>
      <c r="E8" s="16"/>
      <c r="F8" s="16"/>
      <c r="G8" s="16"/>
      <c r="H8" s="16"/>
      <c r="I8" s="16"/>
      <c r="J8" s="16"/>
      <c r="K8" s="16"/>
      <c r="L8" s="16"/>
    </row>
    <row r="9" spans="1:12" ht="24" customHeight="1">
      <c r="A9" s="70" t="s">
        <v>98</v>
      </c>
      <c r="B9" s="153"/>
      <c r="C9" s="154"/>
      <c r="D9" s="16"/>
      <c r="E9" s="16"/>
      <c r="F9" s="16"/>
      <c r="G9" s="16"/>
      <c r="H9" s="16"/>
      <c r="I9" s="16"/>
      <c r="J9" s="16"/>
      <c r="K9" s="16"/>
      <c r="L9" s="16"/>
    </row>
    <row r="10" spans="1:12" ht="40.5" customHeight="1">
      <c r="A10" s="71" t="s">
        <v>99</v>
      </c>
      <c r="B10" s="153"/>
      <c r="C10" s="154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6.75" customHeight="1">
      <c r="A12" s="163" t="s">
        <v>100</v>
      </c>
      <c r="B12" s="163"/>
      <c r="C12" s="163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45.75" thickBot="1">
      <c r="A13" s="44" t="s">
        <v>116</v>
      </c>
      <c r="B13" s="45" t="s">
        <v>59</v>
      </c>
      <c r="C13" s="45" t="s">
        <v>60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.75" thickBot="1">
      <c r="A14" s="46" t="s">
        <v>61</v>
      </c>
      <c r="B14" s="47"/>
      <c r="C14" s="48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49" t="s">
        <v>62</v>
      </c>
      <c r="B15" s="49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8" t="s">
        <v>63</v>
      </c>
      <c r="B16" s="8"/>
      <c r="C16" s="8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8" t="s">
        <v>64</v>
      </c>
      <c r="B17" s="8"/>
      <c r="C17" s="8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3.25" customHeight="1" thickBot="1">
      <c r="A18" s="166" t="s">
        <v>127</v>
      </c>
      <c r="B18" s="166"/>
      <c r="C18" s="166"/>
      <c r="D18" s="166"/>
      <c r="E18" s="16"/>
      <c r="F18" s="16"/>
      <c r="G18" s="16"/>
      <c r="H18" s="16"/>
      <c r="I18" s="16"/>
      <c r="J18" s="16"/>
      <c r="K18" s="16"/>
      <c r="L18" s="16"/>
    </row>
    <row r="19" spans="1:12" ht="46.5" customHeight="1">
      <c r="A19" s="167" t="s">
        <v>143</v>
      </c>
      <c r="B19" s="167" t="s">
        <v>117</v>
      </c>
      <c r="C19" s="167" t="s">
        <v>106</v>
      </c>
      <c r="D19" s="169" t="s">
        <v>119</v>
      </c>
      <c r="E19" s="16"/>
      <c r="F19" s="16"/>
      <c r="G19" s="16"/>
      <c r="H19" s="16"/>
      <c r="I19" s="16"/>
      <c r="J19" s="16"/>
      <c r="K19" s="16"/>
      <c r="L19" s="16"/>
    </row>
    <row r="20" spans="1:12" ht="42" customHeight="1" thickBot="1">
      <c r="A20" s="168"/>
      <c r="B20" s="168"/>
      <c r="C20" s="168"/>
      <c r="D20" s="170"/>
      <c r="E20" s="16"/>
      <c r="F20" s="16"/>
      <c r="G20" s="16"/>
      <c r="H20" s="16"/>
      <c r="I20" s="16"/>
      <c r="J20" s="16"/>
      <c r="K20" s="16"/>
      <c r="L20" s="16"/>
    </row>
    <row r="21" spans="1:12" ht="15.75" thickBot="1">
      <c r="A21" s="172" t="s">
        <v>144</v>
      </c>
      <c r="B21" s="173"/>
      <c r="C21" s="173"/>
      <c r="D21" s="169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50" t="s">
        <v>125</v>
      </c>
      <c r="B22" s="51"/>
      <c r="C22" s="52"/>
      <c r="D22" s="53"/>
      <c r="E22" s="16"/>
      <c r="F22" s="16"/>
      <c r="G22" s="16"/>
      <c r="H22" s="16"/>
      <c r="I22" s="16"/>
      <c r="J22" s="16"/>
      <c r="K22" s="16"/>
      <c r="L22" s="16"/>
    </row>
    <row r="23" spans="1:12" ht="30">
      <c r="A23" s="54" t="s">
        <v>107</v>
      </c>
      <c r="B23" s="55"/>
      <c r="C23" s="56"/>
      <c r="D23" s="57"/>
      <c r="E23" s="16"/>
      <c r="F23" s="16"/>
      <c r="G23" s="16"/>
      <c r="H23" s="16"/>
      <c r="I23" s="16"/>
      <c r="J23" s="16"/>
      <c r="K23" s="16"/>
      <c r="L23" s="16"/>
    </row>
    <row r="24" spans="1:12" ht="30">
      <c r="A24" s="50" t="s">
        <v>108</v>
      </c>
      <c r="B24" s="55"/>
      <c r="C24" s="56"/>
      <c r="D24" s="57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58" t="s">
        <v>109</v>
      </c>
      <c r="B25" s="55"/>
      <c r="C25" s="56"/>
      <c r="D25" s="57"/>
      <c r="E25" s="16"/>
      <c r="F25" s="16"/>
      <c r="G25" s="16"/>
      <c r="H25" s="16"/>
      <c r="I25" s="16"/>
      <c r="J25" s="16"/>
      <c r="K25" s="16"/>
      <c r="L25" s="16"/>
    </row>
    <row r="26" spans="1:12" ht="30">
      <c r="A26" s="50" t="s">
        <v>110</v>
      </c>
      <c r="B26" s="55"/>
      <c r="C26" s="56"/>
      <c r="D26" s="57"/>
      <c r="E26" s="16"/>
      <c r="F26" s="16"/>
      <c r="G26" s="16"/>
      <c r="H26" s="16"/>
      <c r="I26" s="16"/>
      <c r="J26" s="16"/>
      <c r="K26" s="16"/>
      <c r="L26" s="16"/>
    </row>
    <row r="27" spans="1:12" ht="30">
      <c r="A27" s="59" t="s">
        <v>124</v>
      </c>
      <c r="B27" s="55"/>
      <c r="C27" s="56"/>
      <c r="D27" s="57"/>
      <c r="E27" s="16"/>
      <c r="F27" s="16"/>
      <c r="G27" s="16"/>
      <c r="H27" s="16"/>
      <c r="I27" s="16"/>
      <c r="J27" s="16"/>
      <c r="K27" s="16"/>
      <c r="L27" s="16"/>
    </row>
    <row r="28" spans="1:12" ht="30">
      <c r="A28" s="60" t="s">
        <v>111</v>
      </c>
      <c r="B28" s="55"/>
      <c r="C28" s="56"/>
      <c r="D28" s="57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58" t="s">
        <v>112</v>
      </c>
      <c r="B29" s="55"/>
      <c r="C29" s="56"/>
      <c r="D29" s="57"/>
      <c r="E29" s="16"/>
      <c r="F29" s="16"/>
      <c r="G29" s="16"/>
      <c r="H29" s="16"/>
      <c r="I29" s="16"/>
      <c r="J29" s="16"/>
      <c r="K29" s="16"/>
      <c r="L29" s="16"/>
    </row>
    <row r="30" spans="1:12" ht="30">
      <c r="A30" s="59" t="s">
        <v>121</v>
      </c>
      <c r="B30" s="61"/>
      <c r="C30" s="62"/>
      <c r="D30" s="63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59" t="s">
        <v>118</v>
      </c>
      <c r="B31" s="61"/>
      <c r="C31" s="62"/>
      <c r="D31" s="63"/>
      <c r="E31" s="16"/>
      <c r="F31" s="16"/>
      <c r="G31" s="16"/>
      <c r="H31" s="16"/>
      <c r="I31" s="16"/>
      <c r="J31" s="16"/>
      <c r="K31" s="16"/>
      <c r="L31" s="16"/>
    </row>
    <row r="32" spans="1:12" ht="30">
      <c r="A32" s="59" t="s">
        <v>120</v>
      </c>
      <c r="B32" s="61"/>
      <c r="C32" s="62"/>
      <c r="D32" s="63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59" t="s">
        <v>122</v>
      </c>
      <c r="B33" s="61"/>
      <c r="C33" s="62"/>
      <c r="D33" s="63"/>
      <c r="E33" s="16"/>
      <c r="F33" s="16"/>
      <c r="G33" s="16"/>
      <c r="H33" s="16"/>
      <c r="I33" s="16"/>
      <c r="J33" s="16"/>
      <c r="K33" s="16"/>
      <c r="L33" s="16"/>
    </row>
    <row r="34" spans="1:12" ht="15">
      <c r="A34" s="59" t="s">
        <v>123</v>
      </c>
      <c r="B34" s="61"/>
      <c r="C34" s="62"/>
      <c r="D34" s="63"/>
      <c r="E34" s="16"/>
      <c r="F34" s="16"/>
      <c r="G34" s="16"/>
      <c r="H34" s="16"/>
      <c r="I34" s="16"/>
      <c r="J34" s="16"/>
      <c r="K34" s="16"/>
      <c r="L34" s="16"/>
    </row>
    <row r="35" spans="1:12" ht="30.75" thickBot="1">
      <c r="A35" s="64" t="s">
        <v>126</v>
      </c>
      <c r="B35" s="65"/>
      <c r="C35" s="66"/>
      <c r="D35" s="67"/>
      <c r="E35" s="16"/>
      <c r="F35" s="16"/>
      <c r="G35" s="16"/>
      <c r="H35" s="16"/>
      <c r="I35" s="16"/>
      <c r="J35" s="16"/>
      <c r="K35" s="16"/>
      <c r="L35" s="16"/>
    </row>
    <row r="36" spans="1:12" ht="19.5" customHeight="1">
      <c r="A36" s="175" t="s">
        <v>101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1:14" ht="15" hidden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6" t="s">
        <v>65</v>
      </c>
      <c r="N37" s="176"/>
    </row>
    <row r="38" spans="1:14" ht="15">
      <c r="A38" s="177" t="s">
        <v>66</v>
      </c>
      <c r="B38" s="180" t="s">
        <v>67</v>
      </c>
      <c r="C38" s="164" t="s">
        <v>68</v>
      </c>
      <c r="D38" s="164"/>
      <c r="E38" s="164"/>
      <c r="F38" s="164"/>
      <c r="G38" s="164"/>
      <c r="H38" s="164"/>
      <c r="I38" s="164"/>
      <c r="J38" s="164"/>
      <c r="K38" s="164"/>
      <c r="L38" s="153"/>
      <c r="M38" s="165" t="s">
        <v>60</v>
      </c>
      <c r="N38" s="165"/>
    </row>
    <row r="39" spans="1:14" ht="15">
      <c r="A39" s="178"/>
      <c r="B39" s="180"/>
      <c r="C39" s="164" t="s">
        <v>69</v>
      </c>
      <c r="D39" s="164"/>
      <c r="E39" s="164"/>
      <c r="F39" s="164"/>
      <c r="G39" s="164"/>
      <c r="H39" s="164" t="s">
        <v>70</v>
      </c>
      <c r="I39" s="164"/>
      <c r="J39" s="164"/>
      <c r="K39" s="164"/>
      <c r="L39" s="153"/>
      <c r="M39" s="165"/>
      <c r="N39" s="165"/>
    </row>
    <row r="40" spans="1:14" ht="15.75" thickBot="1">
      <c r="A40" s="179"/>
      <c r="B40" s="177"/>
      <c r="C40" s="72" t="s">
        <v>71</v>
      </c>
      <c r="D40" s="72" t="s">
        <v>72</v>
      </c>
      <c r="E40" s="72" t="s">
        <v>73</v>
      </c>
      <c r="F40" s="72" t="s">
        <v>74</v>
      </c>
      <c r="G40" s="72" t="s">
        <v>75</v>
      </c>
      <c r="H40" s="72" t="s">
        <v>71</v>
      </c>
      <c r="I40" s="72" t="s">
        <v>72</v>
      </c>
      <c r="J40" s="72" t="s">
        <v>73</v>
      </c>
      <c r="K40" s="72" t="s">
        <v>74</v>
      </c>
      <c r="L40" s="73" t="s">
        <v>75</v>
      </c>
      <c r="M40" s="165"/>
      <c r="N40" s="165"/>
    </row>
    <row r="41" spans="1:14" ht="15">
      <c r="A41" s="74" t="s">
        <v>71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171"/>
      <c r="N41" s="171"/>
    </row>
    <row r="42" spans="1:14" ht="15">
      <c r="A42" s="8" t="s">
        <v>62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77"/>
      <c r="M42" s="171"/>
      <c r="N42" s="171"/>
    </row>
    <row r="43" spans="1:14" ht="15">
      <c r="A43" s="8" t="s">
        <v>76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71"/>
      <c r="N43" s="171"/>
    </row>
    <row r="44" spans="1:14" ht="15">
      <c r="A44" s="8" t="s">
        <v>64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71"/>
      <c r="N44" s="171"/>
    </row>
    <row r="45" spans="1:12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 hidden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hidden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 hidden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25" customHeight="1" hidden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87" customHeight="1" hidden="1">
      <c r="A50" s="174" t="s">
        <v>145</v>
      </c>
      <c r="B50" s="174"/>
      <c r="C50" s="174"/>
      <c r="D50" s="174"/>
      <c r="E50" s="16"/>
      <c r="F50" s="16"/>
      <c r="G50" s="16"/>
      <c r="H50" s="16"/>
      <c r="I50" s="16"/>
      <c r="J50" s="16"/>
      <c r="K50" s="16"/>
      <c r="L50" s="16"/>
    </row>
    <row r="51" spans="1:12" ht="15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51" customHeight="1">
      <c r="A52" s="139" t="s">
        <v>113</v>
      </c>
      <c r="B52" s="139"/>
      <c r="C52" s="139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48" customHeight="1">
      <c r="A53" s="139" t="s">
        <v>114</v>
      </c>
      <c r="B53" s="139"/>
      <c r="C53" s="139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7.25">
      <c r="A54" s="155" t="s">
        <v>115</v>
      </c>
      <c r="B54" s="155"/>
      <c r="C54" s="155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6" customHeight="1">
      <c r="A55" s="156" t="s">
        <v>146</v>
      </c>
      <c r="B55" s="156"/>
      <c r="C55" s="156"/>
      <c r="D55" s="156"/>
      <c r="E55" s="16"/>
      <c r="F55" s="16"/>
      <c r="G55" s="16"/>
      <c r="H55" s="16"/>
      <c r="I55" s="16"/>
      <c r="J55" s="16"/>
      <c r="K55" s="16"/>
      <c r="L55" s="16"/>
    </row>
    <row r="56" spans="1:12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</sheetData>
  <sheetProtection/>
  <mergeCells count="34"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  <mergeCell ref="M38:N40"/>
    <mergeCell ref="C39:G39"/>
    <mergeCell ref="H39:L39"/>
    <mergeCell ref="A18:D18"/>
    <mergeCell ref="A19:A20"/>
    <mergeCell ref="B19:B20"/>
    <mergeCell ref="C19:C20"/>
    <mergeCell ref="D19:D2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A1:C1"/>
    <mergeCell ref="B6:C6"/>
    <mergeCell ref="A7:C7"/>
    <mergeCell ref="B8:C8"/>
    <mergeCell ref="B9:C9"/>
    <mergeCell ref="B10:C1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B17" sqref="B17:C17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81" t="s">
        <v>139</v>
      </c>
      <c r="C3" s="182"/>
    </row>
    <row r="4" spans="2:3" ht="54" customHeight="1">
      <c r="B4" s="182"/>
      <c r="C4" s="182"/>
    </row>
    <row r="5" spans="2:3" ht="15">
      <c r="B5" s="40"/>
      <c r="C5" s="16"/>
    </row>
    <row r="6" spans="2:3" ht="15">
      <c r="B6" s="39" t="s">
        <v>28</v>
      </c>
      <c r="C6" s="110" t="s">
        <v>147</v>
      </c>
    </row>
    <row r="7" spans="2:3" ht="15">
      <c r="B7" s="39" t="s">
        <v>29</v>
      </c>
      <c r="C7" s="110">
        <v>7022010799</v>
      </c>
    </row>
    <row r="8" spans="2:3" ht="15">
      <c r="B8" s="39" t="s">
        <v>30</v>
      </c>
      <c r="C8" s="110">
        <v>702201001</v>
      </c>
    </row>
    <row r="9" spans="2:3" ht="26.25">
      <c r="B9" s="39" t="s">
        <v>31</v>
      </c>
      <c r="C9" s="111" t="s">
        <v>148</v>
      </c>
    </row>
    <row r="10" spans="2:3" ht="15">
      <c r="B10" s="40"/>
      <c r="C10" s="16"/>
    </row>
    <row r="11" spans="2:3" ht="15">
      <c r="B11" s="78" t="s">
        <v>12</v>
      </c>
      <c r="C11" s="79" t="s">
        <v>10</v>
      </c>
    </row>
    <row r="12" spans="2:3" ht="46.5" customHeight="1">
      <c r="B12" s="80" t="s">
        <v>18</v>
      </c>
      <c r="C12" s="8" t="s">
        <v>159</v>
      </c>
    </row>
    <row r="13" spans="2:3" ht="52.5" customHeight="1">
      <c r="B13" s="80" t="s">
        <v>19</v>
      </c>
      <c r="C13" s="8" t="s">
        <v>159</v>
      </c>
    </row>
    <row r="14" spans="2:3" ht="52.5" customHeight="1">
      <c r="B14" s="80" t="s">
        <v>20</v>
      </c>
      <c r="C14" s="8" t="s">
        <v>159</v>
      </c>
    </row>
    <row r="15" spans="2:3" ht="50.25" customHeight="1">
      <c r="B15" s="80" t="s">
        <v>105</v>
      </c>
      <c r="C15" s="8" t="s">
        <v>159</v>
      </c>
    </row>
    <row r="16" spans="2:3" ht="15">
      <c r="B16" s="40"/>
      <c r="C16" s="16"/>
    </row>
    <row r="17" spans="2:3" ht="34.5" customHeight="1">
      <c r="B17" s="183" t="s">
        <v>158</v>
      </c>
      <c r="C17" s="183"/>
    </row>
    <row r="18" ht="48" customHeight="1"/>
    <row r="19" spans="2:3" ht="15">
      <c r="B19" s="40"/>
      <c r="C19" s="16"/>
    </row>
    <row r="20" spans="2:3" ht="15">
      <c r="B20" s="139" t="s">
        <v>103</v>
      </c>
      <c r="C20" s="139"/>
    </row>
    <row r="21" spans="2:3" ht="15">
      <c r="B21" s="139" t="s">
        <v>104</v>
      </c>
      <c r="C21" s="139"/>
    </row>
    <row r="22" spans="2:3" ht="15">
      <c r="B22" s="40"/>
      <c r="C22" s="16"/>
    </row>
  </sheetData>
  <sheetProtection/>
  <mergeCells count="4">
    <mergeCell ref="B21:C21"/>
    <mergeCell ref="B3:C4"/>
    <mergeCell ref="B20:C20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94" t="s">
        <v>140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9" ht="15">
      <c r="A2" s="69"/>
      <c r="B2" s="195"/>
      <c r="C2" s="195"/>
      <c r="D2" s="195"/>
      <c r="E2" s="195"/>
      <c r="G2" s="2"/>
      <c r="H2" s="196"/>
      <c r="I2" s="196"/>
    </row>
    <row r="3" spans="1:5" ht="15">
      <c r="A3" s="69"/>
      <c r="B3" s="195"/>
      <c r="C3" s="195"/>
      <c r="D3" s="195"/>
      <c r="E3" s="195"/>
    </row>
    <row r="4" spans="1:5" ht="0.75" customHeight="1">
      <c r="A4" s="69"/>
      <c r="B4" s="195"/>
      <c r="C4" s="195"/>
      <c r="D4" s="195"/>
      <c r="E4" s="195"/>
    </row>
    <row r="5" spans="1:5" ht="15" hidden="1">
      <c r="A5" s="69"/>
      <c r="B5" s="195"/>
      <c r="C5" s="195"/>
      <c r="D5" s="195"/>
      <c r="E5" s="195"/>
    </row>
    <row r="6" spans="1:5" ht="15">
      <c r="A6" s="39" t="s">
        <v>28</v>
      </c>
      <c r="B6" s="164" t="str">
        <f>ГВС5!C6</f>
        <v>ООО "Энергонефть Томск"</v>
      </c>
      <c r="C6" s="164"/>
      <c r="D6" s="164"/>
      <c r="E6" s="164"/>
    </row>
    <row r="7" spans="1:5" ht="15">
      <c r="A7" s="39" t="s">
        <v>29</v>
      </c>
      <c r="B7" s="164">
        <f>ГВС5!C7</f>
        <v>7022010799</v>
      </c>
      <c r="C7" s="164"/>
      <c r="D7" s="164"/>
      <c r="E7" s="164"/>
    </row>
    <row r="8" spans="1:10" ht="17.25" customHeight="1">
      <c r="A8" s="39" t="s">
        <v>30</v>
      </c>
      <c r="B8" s="193">
        <f>ГВС5!C8</f>
        <v>702201001</v>
      </c>
      <c r="C8" s="193"/>
      <c r="D8" s="193"/>
      <c r="E8" s="193"/>
      <c r="F8" s="68"/>
      <c r="G8" s="68"/>
      <c r="H8" s="68"/>
      <c r="I8" s="68"/>
      <c r="J8" s="68"/>
    </row>
    <row r="9" spans="1:5" ht="15">
      <c r="A9" s="39" t="s">
        <v>31</v>
      </c>
      <c r="B9" s="164" t="str">
        <f>ГВС5!C9</f>
        <v>636785, Томская область, г.Стрежевой, ул.Строителей 95.</v>
      </c>
      <c r="C9" s="164"/>
      <c r="D9" s="164"/>
      <c r="E9" s="164"/>
    </row>
    <row r="10" spans="1:5" ht="15.75" thickBot="1">
      <c r="A10" s="39" t="s">
        <v>52</v>
      </c>
      <c r="B10" s="164" t="str">
        <f>ГВС7!B6</f>
        <v>план 2014 год</v>
      </c>
      <c r="C10" s="164"/>
      <c r="D10" s="164"/>
      <c r="E10" s="164"/>
    </row>
    <row r="11" spans="1:10" ht="15">
      <c r="A11" s="184" t="s">
        <v>165</v>
      </c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5">
      <c r="A12" s="187"/>
      <c r="B12" s="188"/>
      <c r="C12" s="188"/>
      <c r="D12" s="188"/>
      <c r="E12" s="188"/>
      <c r="F12" s="188"/>
      <c r="G12" s="188"/>
      <c r="H12" s="188"/>
      <c r="I12" s="188"/>
      <c r="J12" s="189"/>
    </row>
    <row r="13" spans="1:10" ht="15">
      <c r="A13" s="187"/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15">
      <c r="A14" s="187"/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ht="15">
      <c r="A15" s="187"/>
      <c r="B15" s="188"/>
      <c r="C15" s="188"/>
      <c r="D15" s="188"/>
      <c r="E15" s="188"/>
      <c r="F15" s="188"/>
      <c r="G15" s="188"/>
      <c r="H15" s="188"/>
      <c r="I15" s="188"/>
      <c r="J15" s="189"/>
    </row>
    <row r="16" spans="1:10" ht="15">
      <c r="A16" s="187"/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ht="15">
      <c r="A17" s="187"/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15">
      <c r="A18" s="187"/>
      <c r="B18" s="188"/>
      <c r="C18" s="188"/>
      <c r="D18" s="188"/>
      <c r="E18" s="188"/>
      <c r="F18" s="188"/>
      <c r="G18" s="188"/>
      <c r="H18" s="188"/>
      <c r="I18" s="188"/>
      <c r="J18" s="189"/>
    </row>
    <row r="19" spans="1:10" ht="15">
      <c r="A19" s="187"/>
      <c r="B19" s="188"/>
      <c r="C19" s="188"/>
      <c r="D19" s="188"/>
      <c r="E19" s="188"/>
      <c r="F19" s="188"/>
      <c r="G19" s="188"/>
      <c r="H19" s="188"/>
      <c r="I19" s="188"/>
      <c r="J19" s="189"/>
    </row>
    <row r="20" spans="1:10" ht="15">
      <c r="A20" s="187"/>
      <c r="B20" s="188"/>
      <c r="C20" s="188"/>
      <c r="D20" s="188"/>
      <c r="E20" s="188"/>
      <c r="F20" s="188"/>
      <c r="G20" s="188"/>
      <c r="H20" s="188"/>
      <c r="I20" s="188"/>
      <c r="J20" s="189"/>
    </row>
    <row r="21" spans="1:10" ht="15">
      <c r="A21" s="187"/>
      <c r="B21" s="188"/>
      <c r="C21" s="188"/>
      <c r="D21" s="188"/>
      <c r="E21" s="188"/>
      <c r="F21" s="188"/>
      <c r="G21" s="188"/>
      <c r="H21" s="188"/>
      <c r="I21" s="188"/>
      <c r="J21" s="189"/>
    </row>
    <row r="22" spans="1:10" ht="15">
      <c r="A22" s="187"/>
      <c r="B22" s="188"/>
      <c r="C22" s="188"/>
      <c r="D22" s="188"/>
      <c r="E22" s="188"/>
      <c r="F22" s="188"/>
      <c r="G22" s="188"/>
      <c r="H22" s="188"/>
      <c r="I22" s="188"/>
      <c r="J22" s="189"/>
    </row>
    <row r="23" spans="1:10" ht="15">
      <c r="A23" s="187"/>
      <c r="B23" s="188"/>
      <c r="C23" s="188"/>
      <c r="D23" s="188"/>
      <c r="E23" s="188"/>
      <c r="F23" s="188"/>
      <c r="G23" s="188"/>
      <c r="H23" s="188"/>
      <c r="I23" s="188"/>
      <c r="J23" s="189"/>
    </row>
    <row r="24" spans="1:10" ht="15">
      <c r="A24" s="187"/>
      <c r="B24" s="188"/>
      <c r="C24" s="188"/>
      <c r="D24" s="188"/>
      <c r="E24" s="188"/>
      <c r="F24" s="188"/>
      <c r="G24" s="188"/>
      <c r="H24" s="188"/>
      <c r="I24" s="188"/>
      <c r="J24" s="189"/>
    </row>
    <row r="25" spans="1:10" ht="15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6" spans="1:10" ht="15">
      <c r="A26" s="187"/>
      <c r="B26" s="188"/>
      <c r="C26" s="188"/>
      <c r="D26" s="188"/>
      <c r="E26" s="188"/>
      <c r="F26" s="188"/>
      <c r="G26" s="188"/>
      <c r="H26" s="188"/>
      <c r="I26" s="188"/>
      <c r="J26" s="189"/>
    </row>
    <row r="27" spans="1:10" ht="15.75" thickBot="1">
      <c r="A27" s="190"/>
      <c r="B27" s="191"/>
      <c r="C27" s="191"/>
      <c r="D27" s="191"/>
      <c r="E27" s="191"/>
      <c r="F27" s="191"/>
      <c r="G27" s="191"/>
      <c r="H27" s="191"/>
      <c r="I27" s="191"/>
      <c r="J27" s="192"/>
    </row>
    <row r="29" spans="1:10" ht="31.5" customHeight="1">
      <c r="A29" s="139" t="s">
        <v>77</v>
      </c>
      <c r="B29" s="139"/>
      <c r="C29" s="139"/>
      <c r="D29" s="139"/>
      <c r="E29" s="139"/>
      <c r="F29" s="139"/>
      <c r="G29" s="139"/>
      <c r="H29" s="139"/>
      <c r="I29" s="139"/>
      <c r="J29" s="139"/>
    </row>
  </sheetData>
  <sheetProtection/>
  <mergeCells count="13">
    <mergeCell ref="A1:J1"/>
    <mergeCell ref="B6:E6"/>
    <mergeCell ref="B2:E2"/>
    <mergeCell ref="H2:I2"/>
    <mergeCell ref="B3:E3"/>
    <mergeCell ref="B4:E4"/>
    <mergeCell ref="B5:E5"/>
    <mergeCell ref="A29:J29"/>
    <mergeCell ref="B7:E7"/>
    <mergeCell ref="A11:J27"/>
    <mergeCell ref="B8:E8"/>
    <mergeCell ref="B9:E9"/>
    <mergeCell ref="B10:E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3"/>
  <legacyDrawing r:id="rId2"/>
  <oleObjects>
    <oleObject progId="Документ" dvAspect="DVASPECT_ICON" shapeId="42531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97" t="s">
        <v>141</v>
      </c>
      <c r="B2" s="197"/>
      <c r="C2" s="197"/>
      <c r="D2" s="197"/>
      <c r="E2" s="197"/>
      <c r="F2" s="197"/>
      <c r="G2" s="197"/>
      <c r="H2" s="197"/>
      <c r="I2" s="16"/>
      <c r="J2" s="16"/>
      <c r="K2" s="16"/>
    </row>
    <row r="3" spans="1:11" ht="15">
      <c r="A3" s="39" t="s">
        <v>28</v>
      </c>
      <c r="B3" s="164" t="str">
        <f>ГВС6!B6</f>
        <v>ООО "Энергонефть Томск"</v>
      </c>
      <c r="C3" s="164"/>
      <c r="D3" s="164"/>
      <c r="E3" s="164"/>
      <c r="F3" s="164"/>
      <c r="G3" s="164"/>
      <c r="H3" s="164"/>
      <c r="I3" s="16"/>
      <c r="J3" s="16"/>
      <c r="K3" s="16"/>
    </row>
    <row r="4" spans="1:11" ht="15">
      <c r="A4" s="39" t="s">
        <v>29</v>
      </c>
      <c r="B4" s="153">
        <f>ГВС6!B7</f>
        <v>7022010799</v>
      </c>
      <c r="C4" s="210"/>
      <c r="D4" s="210"/>
      <c r="E4" s="210"/>
      <c r="F4" s="210"/>
      <c r="G4" s="210"/>
      <c r="H4" s="211"/>
      <c r="I4" s="16"/>
      <c r="J4" s="16"/>
      <c r="K4" s="16"/>
    </row>
    <row r="5" spans="1:11" ht="15">
      <c r="A5" s="39" t="s">
        <v>30</v>
      </c>
      <c r="B5" s="153">
        <f>ГВС6!B8</f>
        <v>702201001</v>
      </c>
      <c r="C5" s="210"/>
      <c r="D5" s="210"/>
      <c r="E5" s="210"/>
      <c r="F5" s="210"/>
      <c r="G5" s="210"/>
      <c r="H5" s="211"/>
      <c r="I5" s="16"/>
      <c r="J5" s="16"/>
      <c r="K5" s="16"/>
    </row>
    <row r="6" spans="1:11" ht="15">
      <c r="A6" s="39" t="s">
        <v>52</v>
      </c>
      <c r="B6" s="153" t="s">
        <v>160</v>
      </c>
      <c r="C6" s="210"/>
      <c r="D6" s="210"/>
      <c r="E6" s="210"/>
      <c r="F6" s="210"/>
      <c r="G6" s="210"/>
      <c r="H6" s="211"/>
      <c r="I6" s="16"/>
      <c r="J6" s="16"/>
      <c r="K6" s="16"/>
    </row>
    <row r="7" spans="1:11" ht="12" customHeight="1">
      <c r="A7" s="197"/>
      <c r="B7" s="197"/>
      <c r="C7" s="197"/>
      <c r="D7" s="197"/>
      <c r="E7" s="197"/>
      <c r="F7" s="197"/>
      <c r="G7" s="197"/>
      <c r="H7" s="197"/>
      <c r="I7" s="16"/>
      <c r="J7" s="16"/>
      <c r="K7" s="16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61.5" customHeight="1">
      <c r="A9" s="80" t="s">
        <v>56</v>
      </c>
      <c r="B9" s="164"/>
      <c r="C9" s="164"/>
      <c r="D9" s="164"/>
      <c r="E9" s="164"/>
      <c r="F9" s="164"/>
      <c r="G9" s="164"/>
      <c r="H9" s="164"/>
      <c r="I9" s="16"/>
      <c r="J9" s="16"/>
      <c r="K9" s="16"/>
    </row>
    <row r="10" spans="1:11" ht="18" customHeight="1">
      <c r="A10" s="81" t="s">
        <v>21</v>
      </c>
      <c r="B10" s="164"/>
      <c r="C10" s="164"/>
      <c r="D10" s="164"/>
      <c r="E10" s="164"/>
      <c r="F10" s="164"/>
      <c r="G10" s="164"/>
      <c r="H10" s="164"/>
      <c r="I10" s="16"/>
      <c r="J10" s="16"/>
      <c r="K10" s="16"/>
    </row>
    <row r="11" spans="1:11" ht="20.25" customHeight="1">
      <c r="A11" s="81" t="s">
        <v>22</v>
      </c>
      <c r="B11" s="164"/>
      <c r="C11" s="164"/>
      <c r="D11" s="164"/>
      <c r="E11" s="164"/>
      <c r="F11" s="164"/>
      <c r="G11" s="164"/>
      <c r="H11" s="164"/>
      <c r="I11" s="16"/>
      <c r="J11" s="16"/>
      <c r="K11" s="16"/>
    </row>
    <row r="12" spans="1:11" ht="19.5" customHeight="1">
      <c r="A12" s="81" t="s">
        <v>23</v>
      </c>
      <c r="B12" s="164"/>
      <c r="C12" s="164"/>
      <c r="D12" s="164"/>
      <c r="E12" s="164"/>
      <c r="F12" s="164"/>
      <c r="G12" s="164"/>
      <c r="H12" s="164"/>
      <c r="I12" s="16"/>
      <c r="J12" s="16"/>
      <c r="K12" s="16"/>
    </row>
    <row r="13" spans="1:11" ht="18.75" customHeight="1">
      <c r="A13" s="81" t="s">
        <v>24</v>
      </c>
      <c r="B13" s="164"/>
      <c r="C13" s="164"/>
      <c r="D13" s="164"/>
      <c r="E13" s="164"/>
      <c r="F13" s="164"/>
      <c r="G13" s="164"/>
      <c r="H13" s="164"/>
      <c r="I13" s="16"/>
      <c r="J13" s="16"/>
      <c r="K13" s="16"/>
    </row>
    <row r="14" spans="1:1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2.25" customHeight="1">
      <c r="A15" s="207" t="s">
        <v>53</v>
      </c>
      <c r="B15" s="208"/>
      <c r="C15" s="208"/>
      <c r="D15" s="208"/>
      <c r="E15" s="208"/>
      <c r="F15" s="208"/>
      <c r="G15" s="208"/>
      <c r="H15" s="209"/>
      <c r="I15" s="198" t="s">
        <v>142</v>
      </c>
      <c r="J15" s="199"/>
      <c r="K15" s="200"/>
    </row>
    <row r="16" spans="1:11" ht="33.75" customHeight="1">
      <c r="A16" s="212" t="s">
        <v>54</v>
      </c>
      <c r="B16" s="213"/>
      <c r="C16" s="213"/>
      <c r="D16" s="213"/>
      <c r="E16" s="213"/>
      <c r="F16" s="213"/>
      <c r="G16" s="213"/>
      <c r="H16" s="214"/>
      <c r="I16" s="201"/>
      <c r="J16" s="202"/>
      <c r="K16" s="203"/>
    </row>
    <row r="17" spans="1:11" ht="45" customHeight="1">
      <c r="A17" s="215" t="s">
        <v>55</v>
      </c>
      <c r="B17" s="216"/>
      <c r="C17" s="216"/>
      <c r="D17" s="216"/>
      <c r="E17" s="216"/>
      <c r="F17" s="216"/>
      <c r="G17" s="216"/>
      <c r="H17" s="217"/>
      <c r="I17" s="204"/>
      <c r="J17" s="205"/>
      <c r="K17" s="206"/>
    </row>
    <row r="18" spans="1:11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9:11" ht="9" customHeight="1">
      <c r="I19" s="16"/>
      <c r="J19" s="16"/>
      <c r="K19" s="16"/>
    </row>
    <row r="20" spans="1:11" ht="31.5" customHeight="1">
      <c r="A20" s="183" t="s">
        <v>158</v>
      </c>
      <c r="B20" s="183"/>
      <c r="C20" s="141"/>
      <c r="D20" s="141"/>
      <c r="E20" s="141"/>
      <c r="F20" s="141"/>
      <c r="G20" s="16"/>
      <c r="H20" s="16"/>
      <c r="I20" s="16"/>
      <c r="J20" s="16"/>
      <c r="K20" s="16"/>
    </row>
    <row r="21" spans="1:1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8" ht="15">
      <c r="A22" s="139" t="s">
        <v>77</v>
      </c>
      <c r="B22" s="139"/>
      <c r="C22" s="139"/>
      <c r="D22" s="139"/>
      <c r="E22" s="139"/>
      <c r="F22" s="139"/>
      <c r="G22" s="139"/>
      <c r="H22" s="139"/>
    </row>
  </sheetData>
  <sheetProtection/>
  <mergeCells count="17">
    <mergeCell ref="A20:F20"/>
    <mergeCell ref="B4:H4"/>
    <mergeCell ref="B5:H5"/>
    <mergeCell ref="B6:H6"/>
    <mergeCell ref="A22:H22"/>
    <mergeCell ref="A16:H16"/>
    <mergeCell ref="A17:H17"/>
    <mergeCell ref="A7:H7"/>
    <mergeCell ref="B9:H9"/>
    <mergeCell ref="B10:H10"/>
    <mergeCell ref="A2:H2"/>
    <mergeCell ref="B11:H11"/>
    <mergeCell ref="I15:K17"/>
    <mergeCell ref="B3:H3"/>
    <mergeCell ref="A15:H15"/>
    <mergeCell ref="B13:H13"/>
    <mergeCell ref="B12:H12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Михайлова Р.Ф.</cp:lastModifiedBy>
  <cp:lastPrinted>2010-02-27T08:19:32Z</cp:lastPrinted>
  <dcterms:created xsi:type="dcterms:W3CDTF">2010-02-16T11:54:29Z</dcterms:created>
  <dcterms:modified xsi:type="dcterms:W3CDTF">2014-03-04T04:23:18Z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