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asha\Desktop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№2'!$A$1:$F$42</definedName>
  </definedNames>
  <calcPr calcId="152511" refMode="R1C1" iterate="1"/>
</workbook>
</file>

<file path=xl/calcChain.xml><?xml version="1.0" encoding="utf-8"?>
<calcChain xmlns="http://schemas.openxmlformats.org/spreadsheetml/2006/main">
  <c r="E17" i="2" l="1"/>
  <c r="E12" i="2" s="1"/>
  <c r="E13" i="2" s="1"/>
  <c r="E20" i="2"/>
  <c r="H14" i="2"/>
  <c r="E11" i="2"/>
  <c r="F18" i="1"/>
  <c r="F19" i="1" s="1"/>
  <c r="G18" i="1"/>
  <c r="G19" i="1" s="1"/>
  <c r="H18" i="1"/>
  <c r="H19" i="1" s="1"/>
  <c r="I18" i="1"/>
  <c r="I19" i="1" s="1"/>
  <c r="E18" i="1"/>
  <c r="E19" i="1" s="1"/>
  <c r="J14" i="1"/>
  <c r="F11" i="1"/>
  <c r="G11" i="1"/>
  <c r="H11" i="1"/>
  <c r="I11" i="1"/>
  <c r="E11" i="1"/>
  <c r="A29" i="1"/>
  <c r="A3" i="1"/>
  <c r="A5" i="2"/>
  <c r="K14" i="1"/>
  <c r="K19" i="1" l="1"/>
  <c r="J18" i="1"/>
  <c r="J19" i="1" s="1"/>
  <c r="K18" i="1"/>
  <c r="E18" i="2"/>
  <c r="H16" i="2" l="1"/>
  <c r="H18" i="2" s="1"/>
  <c r="E16" i="2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<sst xmlns="http://schemas.openxmlformats.org/spreadsheetml/2006/main" count="146" uniqueCount="79">
  <si>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</si>
  <si>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</si>
  <si>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</si>
  <si>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</si>
  <si>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</si>
  <si>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</si>
  <si>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</si>
  <si>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</si>
  <si>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</si>
  <si>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</si>
  <si>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</si>
  <si>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</si>
  <si>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</si>
  <si>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</si>
  <si>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</si>
  <si>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</si>
  <si>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</si>
  <si>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</si>
  <si>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</si>
  <si>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</si>
  <si>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</si>
  <si>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</si>
  <si>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</si>
  <si>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</si>
  <si>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</si>
  <si>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</si>
  <si>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</si>
  <si>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</si>
  <si>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</si>
  <si>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</si>
  <si>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</si>
  <si>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</si>
  <si>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</si>
  <si>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</si>
  <si>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</si>
  <si>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</si>
  <si>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</si>
  <si>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</si>
  <si>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</si>
  <si>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</si>
  <si>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</si>
  <si>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</si>
  <si>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</si>
  <si>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</si>
  <si>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</si>
  <si>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</si>
  <si>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</si>
  <si>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</si>
  <si>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</si>
  <si>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</si>
  <si>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</si>
  <si>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</si>
  <si>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</si>
  <si>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</si>
  <si>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</si>
  <si>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</si>
  <si>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</si>
  <si>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</si>
  <si>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</si>
  <si>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</si>
  <si>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</si>
  <si>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</si>
  <si>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</si>
  <si>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</si>
  <si>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</si>
  <si>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</si>
  <si>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</si>
  <si>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</si>
  <si>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</si>
  <si>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</si>
  <si>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</si>
  <si>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</si>
  <si>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</si>
  <si>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</si>
  <si>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Исполнитель </t>
    </r>
    <r>
      <rPr>
        <u/>
        <sz val="12"/>
        <rFont val="Times New Roman Cyr"/>
        <charset val="204"/>
      </rPr>
      <t>Заместитель начальника ПТУ Бортников И.А.</t>
    </r>
    <r>
      <rPr>
        <sz val="12"/>
        <rFont val="Times New Roman Cyr"/>
        <family val="1"/>
        <charset val="204"/>
      </rPr>
      <t xml:space="preserve"> /________________/ Тел. (38259) 6-60-80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</si>
  <si>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</si>
  <si>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</si>
  <si>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Информация о фактически сложившихся ценах и объёмах потребления топлива по итогам 4 квартала 2018 года</t>
  </si>
  <si>
    <r>
      <t>* Данные заполняются по итогам 4 квартала 2018 года и должны быть подтверждены первичными документами за 2018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</si>
</sst>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6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49" fontId="23" fillId="0" borderId="5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4" fontId="19" fillId="7" borderId="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6" xfId="26" applyFont="1" applyBorder="1" applyAlignment="1" applyProtection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0" xfId="26" applyFont="1" applyBorder="1" applyAlignment="1" applyProtection="1">
      <alignment horizontal="center" vertical="center" wrapText="1"/>
    </xf>
    <xf numFmtId="0" fontId="4" fillId="0" borderId="31" xfId="26" applyFont="1" applyBorder="1" applyAlignment="1" applyProtection="1">
      <alignment horizontal="center" vertical="center" wrapText="1"/>
    </xf>
    <xf numFmtId="0" fontId="4" fillId="0" borderId="36" xfId="26" applyFont="1" applyBorder="1" applyAlignment="1" applyProtection="1">
      <alignment horizontal="center" vertical="center" wrapText="1"/>
    </xf>
    <xf numFmtId="0" fontId="4" fillId="0" borderId="40" xfId="26" applyFont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6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16" zoomScale="70" zoomScaleNormal="70" workbookViewId="0">
      <selection activeCell="A23" sqref="A23:I24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60" t="s">
        <v>0</v>
      </c>
    </row>
    <row r="3" spans="1:11" ht="37.9" customHeight="1">
      <c r="A3" s="71" t="str">
        <f>'Приложение №2'!A3:E3</f>
        <v>Информация о фактически сложившихся ценах и объёмах потребления топлива по итогам 4 квартала 2018 года</v>
      </c>
      <c r="B3" s="71"/>
      <c r="C3" s="71"/>
      <c r="D3" s="71"/>
      <c r="E3" s="71"/>
      <c r="F3" s="71"/>
      <c r="G3" s="71"/>
      <c r="H3" s="71"/>
      <c r="I3" s="71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60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2" t="s">
        <v>3</v>
      </c>
      <c r="B8" s="73"/>
      <c r="C8" s="73"/>
      <c r="D8" s="73"/>
      <c r="E8" s="76" t="s">
        <v>4</v>
      </c>
      <c r="F8" s="76" t="s">
        <v>5</v>
      </c>
      <c r="G8" s="76" t="s">
        <v>6</v>
      </c>
      <c r="H8" s="76" t="s">
        <v>7</v>
      </c>
      <c r="I8" s="78" t="s">
        <v>8</v>
      </c>
    </row>
    <row r="9" spans="1:11" ht="29.45" customHeight="1" thickBot="1">
      <c r="A9" s="74"/>
      <c r="B9" s="75"/>
      <c r="C9" s="75"/>
      <c r="D9" s="75"/>
      <c r="E9" s="77"/>
      <c r="F9" s="77"/>
      <c r="G9" s="77"/>
      <c r="H9" s="77"/>
      <c r="I9" s="79"/>
    </row>
    <row r="10" spans="1:11" ht="21.6" customHeight="1" thickBot="1">
      <c r="A10" s="84" t="s">
        <v>9</v>
      </c>
      <c r="B10" s="87" t="s">
        <v>10</v>
      </c>
      <c r="C10" s="40" t="s">
        <v>11</v>
      </c>
      <c r="D10" s="41" t="s">
        <v>12</v>
      </c>
      <c r="E10" s="48">
        <v>576.4</v>
      </c>
      <c r="F10" s="48">
        <v>576.4</v>
      </c>
      <c r="G10" s="48">
        <v>576.4</v>
      </c>
      <c r="H10" s="48">
        <v>576.4</v>
      </c>
      <c r="I10" s="48">
        <v>576.4</v>
      </c>
    </row>
    <row r="11" spans="1:11" ht="21.6" customHeight="1">
      <c r="A11" s="85"/>
      <c r="B11" s="88"/>
      <c r="C11" s="2" t="s">
        <v>13</v>
      </c>
      <c r="D11" s="3" t="s">
        <v>14</v>
      </c>
      <c r="E11" s="49">
        <f>E10*1.18</f>
        <v>680.15199999999993</v>
      </c>
      <c r="F11" s="49">
        <f>F10*1.18</f>
        <v>680.15199999999993</v>
      </c>
      <c r="G11" s="49">
        <f>G10*1.18</f>
        <v>680.15199999999993</v>
      </c>
      <c r="H11" s="49">
        <f>H10*1.18</f>
        <v>680.15199999999993</v>
      </c>
      <c r="I11" s="50">
        <f>I10*1.18</f>
        <v>680.15199999999993</v>
      </c>
    </row>
    <row r="12" spans="1:11" ht="21.6" customHeight="1">
      <c r="A12" s="85"/>
      <c r="B12" s="89" t="s">
        <v>15</v>
      </c>
      <c r="C12" s="2" t="s">
        <v>11</v>
      </c>
      <c r="D12" s="3" t="s">
        <v>16</v>
      </c>
      <c r="E12" s="51" t="s">
        <v>67</v>
      </c>
      <c r="F12" s="51" t="s">
        <v>67</v>
      </c>
      <c r="G12" s="51" t="s">
        <v>67</v>
      </c>
      <c r="H12" s="51" t="s">
        <v>67</v>
      </c>
      <c r="I12" s="52" t="s">
        <v>67</v>
      </c>
    </row>
    <row r="13" spans="1:11" ht="21.6" customHeight="1">
      <c r="A13" s="85"/>
      <c r="B13" s="89"/>
      <c r="C13" s="2" t="s">
        <v>13</v>
      </c>
      <c r="D13" s="3" t="s">
        <v>17</v>
      </c>
      <c r="E13" s="51" t="s">
        <v>67</v>
      </c>
      <c r="F13" s="51" t="s">
        <v>67</v>
      </c>
      <c r="G13" s="51" t="s">
        <v>67</v>
      </c>
      <c r="H13" s="51" t="s">
        <v>67</v>
      </c>
      <c r="I13" s="52" t="s">
        <v>67</v>
      </c>
    </row>
    <row r="14" spans="1:11" ht="29.45" customHeight="1" thickBot="1">
      <c r="A14" s="85"/>
      <c r="B14" s="92" t="s">
        <v>18</v>
      </c>
      <c r="C14" s="93"/>
      <c r="D14" s="42" t="s">
        <v>19</v>
      </c>
      <c r="E14" s="53">
        <v>104</v>
      </c>
      <c r="F14" s="53">
        <v>422</v>
      </c>
      <c r="G14" s="53">
        <v>41</v>
      </c>
      <c r="H14" s="53">
        <v>44</v>
      </c>
      <c r="I14" s="54">
        <v>161</v>
      </c>
      <c r="J14" t="b">
        <f>[1]TDSheet!$N$304=SUM(E14:I14)</f>
        <v>0</v>
      </c>
      <c r="K14" s="39">
        <f>E14+F14+G14+H14+I14</f>
        <v>772</v>
      </c>
    </row>
    <row r="15" spans="1:11" ht="29.45" customHeight="1" thickBot="1">
      <c r="A15" s="85"/>
      <c r="B15" s="87" t="s">
        <v>20</v>
      </c>
      <c r="C15" s="40" t="s">
        <v>11</v>
      </c>
      <c r="D15" s="41" t="s">
        <v>21</v>
      </c>
      <c r="E15" s="55" t="s">
        <v>67</v>
      </c>
      <c r="F15" s="55" t="s">
        <v>67</v>
      </c>
      <c r="G15" s="55" t="s">
        <v>67</v>
      </c>
      <c r="H15" s="55" t="s">
        <v>67</v>
      </c>
      <c r="I15" s="56" t="s">
        <v>67</v>
      </c>
      <c r="K15" s="39"/>
    </row>
    <row r="16" spans="1:11" ht="29.45" customHeight="1">
      <c r="A16" s="85"/>
      <c r="B16" s="88"/>
      <c r="C16" s="2" t="s">
        <v>13</v>
      </c>
      <c r="D16" s="3" t="s">
        <v>22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K16" s="39"/>
    </row>
    <row r="17" spans="1:11" ht="41.45" customHeight="1" thickBot="1">
      <c r="A17" s="85"/>
      <c r="B17" s="92" t="s">
        <v>23</v>
      </c>
      <c r="C17" s="93"/>
      <c r="D17" s="42" t="s">
        <v>24</v>
      </c>
      <c r="E17" s="53" t="s">
        <v>67</v>
      </c>
      <c r="F17" s="53" t="s">
        <v>67</v>
      </c>
      <c r="G17" s="53" t="s">
        <v>67</v>
      </c>
      <c r="H17" s="53" t="s">
        <v>67</v>
      </c>
      <c r="I17" s="54" t="s">
        <v>67</v>
      </c>
      <c r="K17" s="39"/>
    </row>
    <row r="18" spans="1:11" ht="29.45" customHeight="1" thickBot="1">
      <c r="A18" s="85"/>
      <c r="B18" s="90" t="s">
        <v>25</v>
      </c>
      <c r="C18" s="40" t="s">
        <v>11</v>
      </c>
      <c r="D18" s="41" t="s">
        <v>26</v>
      </c>
      <c r="E18" s="57">
        <f>(E10*E14)/1000</f>
        <v>59.945599999999999</v>
      </c>
      <c r="F18" s="57">
        <f>(F10*F14)/1000</f>
        <v>243.24079999999998</v>
      </c>
      <c r="G18" s="57">
        <f>(G10*G14)/1000</f>
        <v>23.632399999999997</v>
      </c>
      <c r="H18" s="57">
        <f>(H10*H14)/1000</f>
        <v>25.361599999999999</v>
      </c>
      <c r="I18" s="66">
        <f>(I10*I14)/1000</f>
        <v>92.800399999999996</v>
      </c>
      <c r="J18" s="12">
        <f>SUM(E18:I18)</f>
        <v>444.98080000000004</v>
      </c>
      <c r="K18" s="39">
        <f>E18+F18+G18+H18+I18</f>
        <v>444.98080000000004</v>
      </c>
    </row>
    <row r="19" spans="1:11" ht="29.45" customHeight="1" thickBot="1">
      <c r="A19" s="85"/>
      <c r="B19" s="91"/>
      <c r="C19" s="44" t="s">
        <v>13</v>
      </c>
      <c r="D19" s="42" t="s">
        <v>27</v>
      </c>
      <c r="E19" s="58">
        <f t="shared" ref="E19:J19" si="0">E18*1.18</f>
        <v>70.735807999999992</v>
      </c>
      <c r="F19" s="58">
        <f t="shared" si="0"/>
        <v>287.02414399999998</v>
      </c>
      <c r="G19" s="58">
        <f t="shared" si="0"/>
        <v>27.886231999999996</v>
      </c>
      <c r="H19" s="58">
        <f t="shared" si="0"/>
        <v>29.926687999999999</v>
      </c>
      <c r="I19" s="59">
        <f t="shared" si="0"/>
        <v>109.50447199999999</v>
      </c>
      <c r="J19" s="43">
        <f t="shared" si="0"/>
        <v>525.07734400000004</v>
      </c>
      <c r="K19" s="39">
        <f>E19+F19+G19+H19+I19</f>
        <v>525.07734400000004</v>
      </c>
    </row>
    <row r="20" spans="1:11" ht="43.9" customHeight="1" thickBot="1">
      <c r="A20" s="86"/>
      <c r="B20" s="94" t="s">
        <v>28</v>
      </c>
      <c r="C20" s="95"/>
      <c r="D20" s="45" t="s">
        <v>29</v>
      </c>
      <c r="E20" s="67">
        <v>7900</v>
      </c>
      <c r="F20" s="67">
        <v>7900</v>
      </c>
      <c r="G20" s="67">
        <v>7900</v>
      </c>
      <c r="H20" s="67">
        <v>7900</v>
      </c>
      <c r="I20" s="68">
        <v>7900</v>
      </c>
    </row>
    <row r="21" spans="1:11" ht="29.45" customHeight="1" thickBot="1">
      <c r="A21" s="80" t="s">
        <v>30</v>
      </c>
      <c r="B21" s="81"/>
      <c r="C21" s="81"/>
      <c r="D21" s="45"/>
      <c r="E21" s="46"/>
      <c r="F21" s="46"/>
      <c r="G21" s="46"/>
      <c r="H21" s="46"/>
      <c r="I21" s="34"/>
    </row>
    <row r="22" spans="1:11" ht="7.9" customHeight="1"/>
    <row r="23" spans="1:11" ht="22.15" customHeight="1">
      <c r="A23" s="82" t="s">
        <v>78</v>
      </c>
      <c r="B23" s="82"/>
      <c r="C23" s="82"/>
      <c r="D23" s="82"/>
      <c r="E23" s="82"/>
      <c r="F23" s="82"/>
      <c r="G23" s="82"/>
      <c r="H23" s="82"/>
      <c r="I23" s="82"/>
    </row>
    <row r="24" spans="1:11" ht="44.45" customHeight="1">
      <c r="A24" s="82"/>
      <c r="B24" s="82"/>
      <c r="C24" s="82"/>
      <c r="D24" s="82"/>
      <c r="E24" s="82"/>
      <c r="F24" s="82"/>
      <c r="G24" s="82"/>
      <c r="H24" s="82"/>
      <c r="I24" s="82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3" t="str">
        <f>'Приложение №2'!A41:F41</f>
        <v>Исполнитель Заместитель начальника ПТУ Бортников И.А. /________________/ Тел. (38259) 6-60-80</v>
      </c>
      <c r="B29" s="83"/>
      <c r="C29" s="83"/>
      <c r="D29" s="83"/>
      <c r="E29" s="83"/>
      <c r="F29" s="83"/>
      <c r="G29" s="83"/>
      <c r="H29" s="83"/>
      <c r="I29" s="83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3"/>
      <c r="B31" s="83"/>
      <c r="C31" s="83"/>
      <c r="D31" s="83"/>
      <c r="E31" s="83"/>
      <c r="F31" s="83"/>
      <c r="G31" s="83"/>
      <c r="H31" s="83"/>
      <c r="I31" s="83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10" zoomScale="80" zoomScaleNormal="100" zoomScaleSheetLayoutView="80" workbookViewId="0">
      <selection activeCell="E21" sqref="E21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1" t="s">
        <v>77</v>
      </c>
      <c r="B3" s="71"/>
      <c r="C3" s="71"/>
      <c r="D3" s="71"/>
      <c r="E3" s="71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96" t="s">
        <v>3</v>
      </c>
      <c r="B8" s="97"/>
      <c r="C8" s="97"/>
      <c r="D8" s="97"/>
      <c r="E8" s="100" t="s">
        <v>34</v>
      </c>
    </row>
    <row r="9" spans="1:9" ht="19.899999999999999" customHeight="1" thickBot="1">
      <c r="A9" s="98"/>
      <c r="B9" s="99"/>
      <c r="C9" s="99"/>
      <c r="D9" s="99"/>
      <c r="E9" s="101"/>
    </row>
    <row r="10" spans="1:9" ht="30" customHeight="1" thickBot="1">
      <c r="A10" s="102" t="s">
        <v>35</v>
      </c>
      <c r="B10" s="104" t="s">
        <v>36</v>
      </c>
      <c r="C10" s="16" t="s">
        <v>11</v>
      </c>
      <c r="D10" s="17" t="s">
        <v>12</v>
      </c>
      <c r="E10" s="69">
        <v>22486</v>
      </c>
    </row>
    <row r="11" spans="1:9" ht="30" customHeight="1">
      <c r="A11" s="103"/>
      <c r="B11" s="105"/>
      <c r="C11" s="8" t="s">
        <v>13</v>
      </c>
      <c r="D11" s="9" t="s">
        <v>14</v>
      </c>
      <c r="E11" s="62">
        <f>E10*1.18</f>
        <v>26533.48</v>
      </c>
    </row>
    <row r="12" spans="1:9" ht="30" customHeight="1">
      <c r="A12" s="103"/>
      <c r="B12" s="106" t="s">
        <v>76</v>
      </c>
      <c r="C12" s="8" t="s">
        <v>11</v>
      </c>
      <c r="D12" s="9" t="s">
        <v>16</v>
      </c>
      <c r="E12" s="62">
        <f>E10+E17</f>
        <v>22917.630805485551</v>
      </c>
      <c r="F12" s="47"/>
    </row>
    <row r="13" spans="1:9" ht="30" customHeight="1">
      <c r="A13" s="103"/>
      <c r="B13" s="106"/>
      <c r="C13" s="8" t="s">
        <v>13</v>
      </c>
      <c r="D13" s="9" t="s">
        <v>17</v>
      </c>
      <c r="E13" s="62">
        <f>E12*1.18</f>
        <v>27042.80435047295</v>
      </c>
      <c r="F13" s="47"/>
      <c r="H13" s="13" t="s">
        <v>70</v>
      </c>
    </row>
    <row r="14" spans="1:9" ht="28.9" customHeight="1">
      <c r="A14" s="103"/>
      <c r="B14" s="106" t="s">
        <v>37</v>
      </c>
      <c r="C14" s="107"/>
      <c r="D14" s="9" t="s">
        <v>38</v>
      </c>
      <c r="E14" s="62">
        <v>116</v>
      </c>
      <c r="F14" s="47"/>
      <c r="H14">
        <f>E14*E10/1000</f>
        <v>2608.3760000000002</v>
      </c>
    </row>
    <row r="15" spans="1:9" ht="26.25" customHeight="1" thickBot="1">
      <c r="A15" s="103"/>
      <c r="B15" s="108" t="s">
        <v>39</v>
      </c>
      <c r="C15" s="8" t="s">
        <v>11</v>
      </c>
      <c r="D15" s="9" t="s">
        <v>40</v>
      </c>
      <c r="E15" s="70">
        <v>3481.1099235000001</v>
      </c>
      <c r="F15" s="47"/>
      <c r="H15" s="13" t="s">
        <v>71</v>
      </c>
    </row>
    <row r="16" spans="1:9" ht="29.25" customHeight="1" thickBot="1">
      <c r="A16" s="103"/>
      <c r="B16" s="109"/>
      <c r="C16" s="18" t="s">
        <v>13</v>
      </c>
      <c r="D16" s="19" t="s">
        <v>41</v>
      </c>
      <c r="E16" s="63">
        <f>E15*1.18</f>
        <v>4107.7097097300002</v>
      </c>
      <c r="F16" s="47"/>
      <c r="H16" s="12">
        <f>E15-H14</f>
        <v>872.73392349999995</v>
      </c>
      <c r="I16" s="12"/>
    </row>
    <row r="17" spans="1:8" ht="25.9" customHeight="1" thickBot="1">
      <c r="A17" s="103"/>
      <c r="B17" s="110" t="s">
        <v>42</v>
      </c>
      <c r="C17" s="20" t="s">
        <v>11</v>
      </c>
      <c r="D17" s="21" t="s">
        <v>43</v>
      </c>
      <c r="E17" s="64">
        <f>(E19/E21)*1000</f>
        <v>431.63080548554956</v>
      </c>
      <c r="F17" s="47"/>
      <c r="H17" t="s">
        <v>72</v>
      </c>
    </row>
    <row r="18" spans="1:8" ht="25.9" customHeight="1">
      <c r="A18" s="103"/>
      <c r="B18" s="111"/>
      <c r="C18" s="14" t="s">
        <v>13</v>
      </c>
      <c r="D18" s="15" t="s">
        <v>44</v>
      </c>
      <c r="E18" s="65">
        <f>E17*1.18</f>
        <v>509.32435047294842</v>
      </c>
      <c r="F18" s="47"/>
      <c r="H18" s="47">
        <f>H16*1000/E14</f>
        <v>7523.5683060344818</v>
      </c>
    </row>
    <row r="19" spans="1:8" ht="25.9" customHeight="1">
      <c r="A19" s="103"/>
      <c r="B19" s="112" t="s">
        <v>45</v>
      </c>
      <c r="C19" s="14" t="s">
        <v>11</v>
      </c>
      <c r="D19" s="15" t="s">
        <v>46</v>
      </c>
      <c r="E19" s="62">
        <v>65.938079999999985</v>
      </c>
      <c r="F19" s="47"/>
    </row>
    <row r="20" spans="1:8" ht="25.9" customHeight="1">
      <c r="A20" s="103"/>
      <c r="B20" s="112"/>
      <c r="C20" s="14" t="s">
        <v>13</v>
      </c>
      <c r="D20" s="15" t="s">
        <v>47</v>
      </c>
      <c r="E20" s="62">
        <f>E19*1.18</f>
        <v>77.806934399999975</v>
      </c>
      <c r="F20" s="47"/>
    </row>
    <row r="21" spans="1:8" ht="29.45" customHeight="1" thickBot="1">
      <c r="A21" s="103"/>
      <c r="B21" s="113" t="s">
        <v>75</v>
      </c>
      <c r="C21" s="114"/>
      <c r="D21" s="19" t="s">
        <v>48</v>
      </c>
      <c r="E21" s="63">
        <v>152.76500000000001</v>
      </c>
      <c r="F21" s="47"/>
    </row>
    <row r="22" spans="1:8" ht="25.9" customHeight="1" thickBot="1">
      <c r="A22" s="103"/>
      <c r="B22" s="110" t="s">
        <v>49</v>
      </c>
      <c r="C22" s="16" t="s">
        <v>11</v>
      </c>
      <c r="D22" s="17" t="s">
        <v>50</v>
      </c>
      <c r="E22" s="22" t="s">
        <v>67</v>
      </c>
    </row>
    <row r="23" spans="1:8" ht="25.9" customHeight="1">
      <c r="A23" s="103"/>
      <c r="B23" s="111"/>
      <c r="C23" s="8" t="s">
        <v>13</v>
      </c>
      <c r="D23" s="9" t="s">
        <v>51</v>
      </c>
      <c r="E23" s="23" t="s">
        <v>67</v>
      </c>
    </row>
    <row r="24" spans="1:8" ht="25.9" customHeight="1">
      <c r="A24" s="103"/>
      <c r="B24" s="115" t="s">
        <v>52</v>
      </c>
      <c r="C24" s="8" t="s">
        <v>11</v>
      </c>
      <c r="D24" s="9" t="s">
        <v>53</v>
      </c>
      <c r="E24" s="23" t="s">
        <v>67</v>
      </c>
    </row>
    <row r="25" spans="1:8" ht="25.9" customHeight="1">
      <c r="A25" s="103"/>
      <c r="B25" s="115"/>
      <c r="C25" s="8" t="s">
        <v>13</v>
      </c>
      <c r="D25" s="9" t="s">
        <v>54</v>
      </c>
      <c r="E25" s="23" t="s">
        <v>67</v>
      </c>
    </row>
    <row r="26" spans="1:8" ht="30.6" customHeight="1" thickBot="1">
      <c r="A26" s="103"/>
      <c r="B26" s="116" t="s">
        <v>55</v>
      </c>
      <c r="C26" s="117"/>
      <c r="D26" s="24" t="s">
        <v>56</v>
      </c>
      <c r="E26" s="25" t="s">
        <v>67</v>
      </c>
    </row>
    <row r="27" spans="1:8" ht="25.9" customHeight="1">
      <c r="A27" s="103"/>
      <c r="B27" s="118" t="s">
        <v>57</v>
      </c>
      <c r="C27" s="28" t="s">
        <v>11</v>
      </c>
      <c r="D27" s="29" t="s">
        <v>58</v>
      </c>
      <c r="E27" s="30" t="s">
        <v>67</v>
      </c>
    </row>
    <row r="28" spans="1:8" ht="30" customHeight="1">
      <c r="A28" s="103"/>
      <c r="B28" s="119"/>
      <c r="C28" s="26" t="s">
        <v>13</v>
      </c>
      <c r="D28" s="27" t="s">
        <v>59</v>
      </c>
      <c r="E28" s="23" t="s">
        <v>67</v>
      </c>
    </row>
    <row r="29" spans="1:8" ht="25.9" customHeight="1">
      <c r="A29" s="103"/>
      <c r="B29" s="119" t="s">
        <v>60</v>
      </c>
      <c r="C29" s="26" t="s">
        <v>11</v>
      </c>
      <c r="D29" s="27" t="s">
        <v>61</v>
      </c>
      <c r="E29" s="23" t="s">
        <v>67</v>
      </c>
    </row>
    <row r="30" spans="1:8" ht="25.9" customHeight="1">
      <c r="A30" s="103"/>
      <c r="B30" s="119"/>
      <c r="C30" s="26" t="s">
        <v>13</v>
      </c>
      <c r="D30" s="27" t="s">
        <v>62</v>
      </c>
      <c r="E30" s="23" t="s">
        <v>67</v>
      </c>
    </row>
    <row r="31" spans="1:8" ht="30.6" customHeight="1" thickBot="1">
      <c r="A31" s="103"/>
      <c r="B31" s="120" t="s">
        <v>63</v>
      </c>
      <c r="C31" s="121"/>
      <c r="D31" s="31" t="s">
        <v>64</v>
      </c>
      <c r="E31" s="32" t="s">
        <v>67</v>
      </c>
    </row>
    <row r="32" spans="1:8" ht="25.9" customHeight="1" thickBot="1">
      <c r="A32" s="103"/>
      <c r="B32" s="122" t="s">
        <v>65</v>
      </c>
      <c r="C32" s="123"/>
      <c r="D32" s="33" t="s">
        <v>29</v>
      </c>
      <c r="E32" s="61">
        <v>9500</v>
      </c>
    </row>
    <row r="33" spans="1:6" ht="25.9" customHeight="1" thickBot="1">
      <c r="A33" s="103"/>
      <c r="B33" s="124" t="s">
        <v>66</v>
      </c>
      <c r="C33" s="125"/>
      <c r="D33" s="38"/>
      <c r="E33" s="34"/>
    </row>
    <row r="34" spans="1:6" ht="12.6" customHeight="1">
      <c r="A34" s="10"/>
      <c r="B34" s="35"/>
      <c r="C34" s="36"/>
      <c r="D34" s="37"/>
    </row>
    <row r="35" spans="1:6" ht="32.450000000000003" customHeight="1">
      <c r="A35" s="82" t="s">
        <v>78</v>
      </c>
      <c r="B35" s="82"/>
      <c r="C35" s="82"/>
      <c r="D35" s="82"/>
      <c r="E35" s="82"/>
    </row>
    <row r="36" spans="1:6" ht="39.6" customHeight="1">
      <c r="A36" s="82"/>
      <c r="B36" s="82"/>
      <c r="C36" s="82"/>
      <c r="D36" s="82"/>
      <c r="E36" s="82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3" t="s">
        <v>74</v>
      </c>
      <c r="B41" s="83"/>
      <c r="C41" s="83"/>
      <c r="D41" s="83"/>
      <c r="E41" s="83"/>
      <c r="F41" s="83"/>
    </row>
    <row r="42" spans="1:6">
      <c r="A42" s="6"/>
      <c r="B42" s="6"/>
      <c r="C42" s="6"/>
      <c r="D42" s="7"/>
      <c r="E42" s="7"/>
      <c r="F42" s="7"/>
    </row>
    <row r="43" spans="1:6" ht="15.75">
      <c r="A43" s="83"/>
      <c r="B43" s="83"/>
      <c r="C43" s="83"/>
      <c r="D43" s="83"/>
      <c r="E43" s="83"/>
      <c r="F43" s="83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HP</cp:lastModifiedBy>
  <cp:lastPrinted>2018-07-10T07:26:38Z</cp:lastPrinted>
  <dcterms:created xsi:type="dcterms:W3CDTF">2013-08-14T05:09:02Z</dcterms:created>
  <dcterms:modified xsi:type="dcterms:W3CDTF">2019-01-11T05:35:31Z</dcterms:modified>
</cp:coreProperties>
</file>